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11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  <sheet name="Прил7" sheetId="7" r:id="rId7"/>
    <sheet name="Прил8" sheetId="8" r:id="rId8"/>
    <sheet name="Прил9" sheetId="9" r:id="rId9"/>
    <sheet name="Прил 10" sheetId="10" r:id="rId10"/>
    <sheet name="Прил 11" sheetId="11" r:id="rId11"/>
    <sheet name="Прил12" sheetId="12" r:id="rId12"/>
  </sheets>
  <definedNames>
    <definedName name="_xlnm._FilterDatabase" localSheetId="5" hidden="1">'Прил6'!$D$1:$D$258</definedName>
    <definedName name="_xlnm.Print_Titles" localSheetId="8">'Прил9'!$7:$7</definedName>
    <definedName name="_xlnm.Print_Area" localSheetId="5">'Прил6'!#REF!</definedName>
    <definedName name="_xlnm.Print_Area" localSheetId="8">'Прил9'!$A$1:$I$95</definedName>
  </definedNames>
  <calcPr fullCalcOnLoad="1"/>
</workbook>
</file>

<file path=xl/sharedStrings.xml><?xml version="1.0" encoding="utf-8"?>
<sst xmlns="http://schemas.openxmlformats.org/spreadsheetml/2006/main" count="6273" uniqueCount="441">
  <si>
    <t>Профессиональная подготовка, переподготовка и повышение квалификации</t>
  </si>
  <si>
    <t>Приложение 11</t>
  </si>
  <si>
    <t>тыс.рублей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</si>
  <si>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</si>
  <si>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</si>
  <si>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Перечень вопросов межмуниципального характера</t>
  </si>
  <si>
    <t>к решению Собрания депутатов МО город Советск</t>
  </si>
  <si>
    <t xml:space="preserve">к решению Собрания депутатов МО город Советск </t>
  </si>
  <si>
    <t>Ведомственная структура расходов бюджета муниципального образования город Советск</t>
  </si>
  <si>
    <t>Администрация МО город Советск</t>
  </si>
  <si>
    <t>Молодежная политика и оздоровление детей</t>
  </si>
  <si>
    <t>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</si>
  <si>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</si>
  <si>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9</t>
  </si>
  <si>
    <t>Приложение 10</t>
  </si>
  <si>
    <t>Приложение 1</t>
  </si>
  <si>
    <t>"О бюджете муниципального образования город Советск</t>
  </si>
  <si>
    <t>от_____________________ №_________________</t>
  </si>
  <si>
    <t>Перечень главных администраторов доходов бюджета муниципального образования город Советск Щекинского района</t>
  </si>
  <si>
    <t>Код бюджетной классификации Российской Федерации</t>
  </si>
  <si>
    <t>Наименование главного администратора доходов бюджета муниципального образования</t>
  </si>
  <si>
    <t>главного администратора доходов</t>
  </si>
  <si>
    <t>доходов местного бюджета</t>
  </si>
  <si>
    <t>182</t>
  </si>
  <si>
    <t>Федеральная налоговая служба</t>
  </si>
  <si>
    <t>1 01 02000 01 0000 110</t>
  </si>
  <si>
    <t>Налог на доходы физических лиц &lt;1&gt;</t>
  </si>
  <si>
    <t>1 05 03000 01 0000 110</t>
  </si>
  <si>
    <t>Единый сельскохозяйственный налог &lt;1&gt;</t>
  </si>
  <si>
    <t>1 06 01000 00 0000 110</t>
  </si>
  <si>
    <t>Налог на имущество физических лиц &lt;1&gt;</t>
  </si>
  <si>
    <t>1 06 06000 00 0000 110</t>
  </si>
  <si>
    <t>Земельный налог &lt;1&gt;</t>
  </si>
  <si>
    <t>1 09 04000 00 0000 110</t>
  </si>
  <si>
    <t>Налоги на имущество &lt;1&gt;</t>
  </si>
  <si>
    <t>Финансовое управление администрации муниципального образования  Щекинский район</t>
  </si>
  <si>
    <t>850</t>
  </si>
  <si>
    <t>1 17 01050 10 0000 180</t>
  </si>
  <si>
    <t>Невыясненные поступления, зачисляемые в бюджеты поселений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</si>
  <si>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</si>
  <si>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</si>
  <si>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</si>
  <si>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</si>
  <si>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2 02 01999 10 0000 151</t>
  </si>
  <si>
    <t>Прочие дотации бюджетам поселений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</si>
  <si>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</si>
  <si>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</si>
  <si>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Администрация муниципального образования Щекинский район</t>
  </si>
  <si>
    <t>851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</si>
  <si>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</si>
  <si>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</si>
  <si>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</si>
  <si>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</si>
  <si>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Администрация муниципального образования город Советск Щекинского района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</si>
  <si>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</si>
  <si>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</si>
  <si>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</si>
  <si>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муницпальных унитарных предприятий, в том числе казенных)</t>
  </si>
  <si>
    <t>1 17 05050 10 0000 180</t>
  </si>
  <si>
    <t>Прочие неналоговые доходы бюджетов поселений</t>
  </si>
  <si>
    <t>2 02 03015 10 0000 151</t>
  </si>
  <si>
    <t>Субвенции бюджетам поселений на осуществление первичного воинского учета на территориях, где отсутсвуют военные комиссариаты</t>
  </si>
  <si>
    <t>2 02 04025 10 0000 151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</si>
  <si>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</si>
  <si>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2 02 04014 10 0000 151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</si>
  <si>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</si>
  <si>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2 02 04999 10 0000 151</t>
  </si>
  <si>
    <t>Прочие межбюджетные трансферты, передаваемые  бюджетам поселений</t>
  </si>
  <si>
    <t>2 03 05000 10 0000 180</t>
  </si>
  <si>
    <t>Безвозмездные поступления от государственных (муниципальных) организаций в бюджеты поселений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</si>
  <si>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</si>
  <si>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</si>
  <si>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</si>
  <si>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</si>
  <si>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</si>
  <si>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</si>
  <si>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</si>
  <si>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</si>
  <si>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 бюджетов поселений</t>
  </si>
  <si>
    <t>2 00 00000 00 0000 000</t>
  </si>
  <si>
    <t>Безвозмездные поступления &lt;1&gt; &lt;2&gt;</t>
  </si>
  <si>
    <t>&lt;1&gt; Администраирование поступлений по всем подстатьям соответствующей статьи и подвидам соответствующего вида доходов осуществляется администратором, указанным в группировочном коде классификации доходов, в части, зачисляемой в бюджет поселений</t>
  </si>
  <si>
    <t>&lt;2&gt; Администраторами доходов по подстатьям, статьям, подгуппам группы доходов "2 00 00000 00 - безвозмездные поступления" являются уполномоченные органы местного самоуправления, а также созданные ими казенные учреждения, являющиеся получателями указанных средств</t>
  </si>
  <si>
    <t>Приложение 2</t>
  </si>
  <si>
    <t>Нормативы распределения доходов в бюджет муниципального образования город Советск Щекинского района, не установленные бюджетным законодательством Российской Федерации</t>
  </si>
  <si>
    <t>Наименование кодов классификации доходов</t>
  </si>
  <si>
    <t>Нормативы распределения, (в процентах)</t>
  </si>
  <si>
    <t>1 09 04053 10 0000 110</t>
  </si>
  <si>
    <t>Земельный налог (по обязательствам, возникшим до 1 января 2006 года), мобилизуемый на территориях поселений</t>
  </si>
  <si>
    <t xml:space="preserve">Перечень главных администраторов источников финансирования дефицита бюджета муниципального образования город Советск </t>
  </si>
  <si>
    <t>Сумма на 2014 год</t>
  </si>
  <si>
    <t>Другие вопросы в области жилищно-коммунального хозяйства</t>
  </si>
  <si>
    <t>2014 год</t>
  </si>
  <si>
    <t>99</t>
  </si>
  <si>
    <t>2 04 05020 10 0000 180</t>
  </si>
  <si>
    <t>Поступления от денежных пожертвований, предоставляемых негосударственными организациями получателям средств  бюджетов поселений</t>
  </si>
  <si>
    <t>Другие вопросы в области национальной экономики</t>
  </si>
  <si>
    <t>12</t>
  </si>
  <si>
    <t>Сумма на 2015 год</t>
  </si>
  <si>
    <t>к решению Собрания депутатов МО город Советск "О бюджете  МО город Советск Щекинского района на 2013 год и плановый период 2014 и 2015 годов"</t>
  </si>
  <si>
    <t>1 11 05025 10 0000 120</t>
  </si>
  <si>
    <t>Доходы, получаемые  в  виде  арендной  платы,  а также средства от продажи  права  на  заключение  договоров  аренды  за   земли,   находящиеся   в собственности    поселений    (за    исключением земельных  участков  муниципальных  бюджетных  и автономных учреждений)</t>
  </si>
  <si>
    <t>1 11 05035 10 0000 120</t>
  </si>
  <si>
    <t>Доходы   от   сдачи    в    аренду    имущества  находящегося в  оперативном  управлении  органов управления поселений и созданных ими  учреждений  (за    исключением    имущества    муниципальных бюджетных и автономных учреждений)</t>
  </si>
  <si>
    <t xml:space="preserve">1 14 02053 10 0000 410 </t>
  </si>
  <si>
    <t xml:space="preserve"> Доходы   от    реализации    иного    имущества, находящегося  в  собственности   поселений   (за исключением имущества муниципальных бюджетных  и автономных   учреждений,   а   также   имущества  муниципальных  унитарных  предприятий,   в   том числе казенных),  в  части  реализации  основных средств по указанному имуществу</t>
  </si>
  <si>
    <t>1 14 06025 10 0000 430</t>
  </si>
  <si>
    <t xml:space="preserve">  Доходы   от    продажи    земельных    участков, находящихся  в   собственности   поселений   (за исключением  земельных  участков   муниципальных бюджетных и автономных учреждений)</t>
  </si>
  <si>
    <t>2015 год</t>
  </si>
  <si>
    <t>на плановый период 2014 и 2015 годов</t>
  </si>
  <si>
    <t>Приложение 12</t>
  </si>
  <si>
    <t>Поступления от денежных пожертвований, предоставляемых негосударственными организациями получателям средств бюджетов поселений</t>
  </si>
  <si>
    <t>2 04 05099 10 0000 180</t>
  </si>
  <si>
    <t>Прочие безвозмездные поступления  от негосударственных организаций  в бюджеты поселений</t>
  </si>
  <si>
    <t>2 03 05099 10 0000 180</t>
  </si>
  <si>
    <t>Прочие безвозмездные поступления  от государственных(муниципальных)  организаций  в бюджеты поселений</t>
  </si>
  <si>
    <t>2 03 05020 10 0000 180</t>
  </si>
  <si>
    <t>Поступления от денежных пожертвований, предоставляемых государственными (муниципальными) организациями получателям средств бюджетов поселений</t>
  </si>
  <si>
    <t>2 07 05030 10 0000 180</t>
  </si>
  <si>
    <t>Прочие безвозмездные поступления в бюджеты поселений</t>
  </si>
  <si>
    <t>2 07 05020 10 0000 180</t>
  </si>
  <si>
    <t>Поступления от денежных пожертвований, предоставляеемых физическими лицами получателям средств бюджетов поселений</t>
  </si>
  <si>
    <t>116 90050 10 0000 140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</si>
  <si>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</si>
  <si>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Щекинского района на 2014 год и плановый период 2015 и 2016 годов"</t>
  </si>
  <si>
    <t>"О бюджете  муниципального образования город Советск Щекинского района на 2014 год и плановый период 2015 и 2016 годов"</t>
  </si>
  <si>
    <t>№ п/п</t>
  </si>
  <si>
    <t>Осуществление внешнего муниципального финансового контроля</t>
  </si>
  <si>
    <t>Подготовка, утверждение и выдача градостроительных планов земельных участков</t>
  </si>
  <si>
    <t>Выдача разрешений на строительство</t>
  </si>
  <si>
    <t>Ввыдача разрешений на ввод в эксплуатацию при осуществлении строительства, реконструкции объектов капстроительства</t>
  </si>
  <si>
    <t>Организация строительства жилого фонда</t>
  </si>
  <si>
    <t>Создание, содержание и организациядеятельности аварийно-спасательных служб</t>
  </si>
  <si>
    <t>Осуществление муниципального жилищного контроля</t>
  </si>
  <si>
    <t>Осуществление муниципального земельного контроля</t>
  </si>
  <si>
    <t>Межбюджетные трансферты, передаваемые из бюджета МО город Советск в бюджет МО Щекинский район на осуществление части полномочий по решению вопросов местного значения в соответствии с заключенными соглашениями, на 2014 год</t>
  </si>
  <si>
    <t>Сумма на 2016 год</t>
  </si>
  <si>
    <t>"О бюджете  муниципального образования  город Советск Щекинского района на 2014 год и плановый период 2015 и 2016 годов"</t>
  </si>
  <si>
    <t>РАСПРЕДЕЛЕНИЕ СУБСИДИЙ, ПЕРЕДАВАЕМЫХ БЮДЖЕТУ МО ЩЕКИНСКИЙ РАЙОН ИЗ БЮДЖЕТА  МО ГОРОД  СОВЕТСК НА РЕШЕНИЕ ВОПРОСОВ МЕЖМУНИЦИПАЛЬНОГО ХАРАКТЕРА НА 2014 ГОД И ПЛАНОВЫЙ ПЕРИОД 2015- 2016г.г.</t>
  </si>
  <si>
    <t>Код бюджетной классфикации</t>
  </si>
  <si>
    <t>Группа видов  расходов</t>
  </si>
  <si>
    <t>Общегосударственные вопросы</t>
  </si>
  <si>
    <t>Обеспечение функционирования Собрания депутатов поселений ЩР</t>
  </si>
  <si>
    <t>91</t>
  </si>
  <si>
    <t>Собрание депутатов</t>
  </si>
  <si>
    <t>1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</si>
  <si>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</t>
  </si>
  <si>
    <t>0011</t>
  </si>
  <si>
    <t>Собрание депутатов МО г.Советск</t>
  </si>
  <si>
    <t>0019</t>
  </si>
  <si>
    <t>Расходы на обеспечение функций органов местного самоуправления</t>
  </si>
  <si>
    <t>200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</si>
  <si>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</si>
  <si>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Администрации  МО</t>
  </si>
  <si>
    <t>92</t>
  </si>
  <si>
    <t>Глава администрации</t>
  </si>
  <si>
    <t>Аппарат администрации</t>
  </si>
  <si>
    <t>2</t>
  </si>
  <si>
    <t>Межбюджетные трансферты бюджету муниципального района из бюджетов поселений</t>
  </si>
  <si>
    <t>97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</si>
  <si>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</t>
  </si>
  <si>
    <t>0000</t>
  </si>
  <si>
    <r>
      <t xml:space="preserve">Расходы за счет переданных полномочий на </t>
    </r>
    <r>
      <rPr>
        <b/>
        <u val="single"/>
        <sz val="8"/>
        <color indexed="8"/>
        <rFont val="Times New Roman"/>
        <family val="1"/>
      </rPr>
      <t xml:space="preserve">выдачу разрешений на ввод в эксплуатацию при осуществлении строительства , реконстукции и объектов капстроительства </t>
    </r>
  </si>
  <si>
    <t>8507</t>
  </si>
  <si>
    <r>
      <t xml:space="preserve">Расходы за счет переданных полномочий на </t>
    </r>
    <r>
      <rPr>
        <b/>
        <u val="single"/>
        <sz val="8"/>
        <color indexed="8"/>
        <rFont val="Times New Roman"/>
        <family val="1"/>
      </rPr>
      <t xml:space="preserve">осуществление муниципального жилищного КОНтроля </t>
    </r>
  </si>
  <si>
    <t>8510</t>
  </si>
  <si>
    <r>
      <t xml:space="preserve">Расходы за счет переданных полномочий на </t>
    </r>
    <r>
      <rPr>
        <b/>
        <u val="single"/>
        <sz val="8"/>
        <color indexed="8"/>
        <rFont val="Times New Roman"/>
        <family val="1"/>
      </rPr>
      <t xml:space="preserve">осуществление муниципального земельного контроля </t>
    </r>
  </si>
  <si>
    <t>8511</t>
  </si>
  <si>
    <r>
      <t>Расходы за счет переданных полномочий на выдачу</t>
    </r>
    <r>
      <rPr>
        <b/>
        <u val="single"/>
        <sz val="8"/>
        <color indexed="8"/>
        <rFont val="Times New Roman"/>
        <family val="1"/>
      </rPr>
      <t xml:space="preserve"> разрешений на строительство</t>
    </r>
  </si>
  <si>
    <t>8506</t>
  </si>
  <si>
    <t>Субсидии межмуниципального характера бюджету муниципального района из бюджетов поселений</t>
  </si>
  <si>
    <t>3</t>
  </si>
  <si>
    <t>Расходы за счет переданных полномочий на формирование и содержание муниципального архива, включая хранение архивных фондов поселений в рамках подпрограммы "Развитие архивного дела ЩР"</t>
  </si>
  <si>
    <t>8501</t>
  </si>
  <si>
    <t>100</t>
  </si>
  <si>
    <t>800</t>
  </si>
  <si>
    <t>Закупка товаров, работ и услуг для государственных (муниципальных) нужд</t>
  </si>
  <si>
    <t>0012</t>
  </si>
  <si>
    <t>Иные бюджетные ассигнования</t>
  </si>
  <si>
    <t>Межбюджетные трансферты</t>
  </si>
  <si>
    <r>
      <t xml:space="preserve">Расходы за счет переданных полномочий на </t>
    </r>
    <r>
      <rPr>
        <b/>
        <u val="single"/>
        <sz val="8"/>
        <color indexed="8"/>
        <rFont val="Times New Roman"/>
        <family val="1"/>
      </rPr>
      <t>формирование и исполнение бюджета</t>
    </r>
  </si>
  <si>
    <t>8503</t>
  </si>
  <si>
    <r>
      <t xml:space="preserve">Расходы за счет переданных полномочий на </t>
    </r>
    <r>
      <rPr>
        <b/>
        <u val="single"/>
        <sz val="8"/>
        <color indexed="8"/>
        <rFont val="Times New Roman"/>
        <family val="1"/>
      </rPr>
      <t>осуществление внешнего муниципального финансового контроля</t>
    </r>
  </si>
  <si>
    <t>8504</t>
  </si>
  <si>
    <t>Проведение выборов и референдумов</t>
  </si>
  <si>
    <t>Обеспечение проведения выборов и референдумов</t>
  </si>
  <si>
    <t>93</t>
  </si>
  <si>
    <t>Расходы на проведение выборов и референдумов в законодательные (предстваительные) органы поселений МО Щекинского района в рамках непрограммного направления деятельности "Обеспечение проведения выборов и референдумов"</t>
  </si>
  <si>
    <t xml:space="preserve">Закупка товаров, работ, услуг для муниципальных нужд в рамках непрограммного направления деятельности "Обеспечение проведения выборов и референдумов" </t>
  </si>
  <si>
    <t>2880</t>
  </si>
  <si>
    <t xml:space="preserve">Закупка товаров, работ и услуг для государственных (муниципальных) нужд </t>
  </si>
  <si>
    <t>МП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</si>
  <si>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МО город Советск в 2014-2016 годах"</t>
  </si>
  <si>
    <t>Использование резервного фонда на устранение последствий ЧС</t>
  </si>
  <si>
    <t>2908</t>
  </si>
  <si>
    <t>13</t>
  </si>
  <si>
    <t>Расходы на обеспечение деятельности (оказание услуг) муниципальных учреждений</t>
  </si>
  <si>
    <t>0059</t>
  </si>
  <si>
    <t>2886</t>
  </si>
  <si>
    <t>2907</t>
  </si>
  <si>
    <t>2927</t>
  </si>
  <si>
    <t>2928</t>
  </si>
  <si>
    <t>2929</t>
  </si>
  <si>
    <t>2930</t>
  </si>
  <si>
    <t>500</t>
  </si>
  <si>
    <t>349,1</t>
  </si>
  <si>
    <t>Муниципальная программма " Управление муниципальными финансами в муниципальном  образовании город Советск Щекинского района"</t>
  </si>
  <si>
    <t>Подпрограмма «Организация деятельности МКУ «Централизованная бухгалтерия МО г.Советск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</si>
  <si>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Расходы на обеспечение деятельности (оказание услуг) муниципальных учреждений в рамках подпрограммы «Организация деятельности МКУ «Централизованная бухгалтерия МО г.Советск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</si>
  <si>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 поселений ЩР"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</si>
  <si>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МО"</t>
  </si>
  <si>
    <t>Муниципальная программа "Управление муниципальным имуществом и земельными ресурсами, содержание имущества и казны в МО город Советск Щекинского района"</t>
  </si>
  <si>
    <t>Подпрограмма "Оформление бесхозяйного имущества, расположенного на территории МО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</si>
  <si>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МО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</si>
  <si>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районав 2014-2016 годах"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</si>
  <si>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Содержание и обслуживание мемориала "Вечный огонь" в рамках подпрограммы "Оформление бесхозяйного имущества, расположенного на территории МО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</si>
  <si>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Перечень  бюджетных ассигнований на реализацию муниципальных целевых программ   по разделам, подразделам, целевым статьям (муниципальным  программам и непрограмным направлениям деятельности), группам видов расходов классификации расходов бюджета , предусмотренных к финансированию  из бюджета МО город Советск   в 2014 году</t>
  </si>
  <si>
    <t>к решению Собрания депутатов МО город Советск "О бюджете  МО город Советск Щекинского района на 2014 год и плановый период 2014 и 2015 годов"</t>
  </si>
  <si>
    <t>от _____ декабря 2013г.      № ______</t>
  </si>
  <si>
    <t>Перечень  бюджетных ассигнований на реализацию муниципальных целевых программ   по разделам, подразделам, целевым статьям (муниципальным  программам и непрограмным направлениям деятельности), группам видов расходов классификации расходов бюджета , предусмотренных к финансированию  из бюджета МО город Советск  на плановый период 2015 и 2016 г.</t>
  </si>
  <si>
    <t>к решению Собрания депутатов МО город Советск  "О бюджете  муниципального образования город Советск Щекинского района на 2014 год  и плановый период 2015 и 2016 годов"</t>
  </si>
  <si>
    <t>от______ декабря 2013г.       №-_____</t>
  </si>
  <si>
    <t xml:space="preserve">Источники внутреннего финансирования дефицита бюджета МО город Советск на 2014 год </t>
  </si>
  <si>
    <t>Подпрограмма «По проведению праздничных мероприятий на территории муниципального образования город Советск Щекинского района" в 2014-2016 годах муниципальной программы"Развитие культуры в муниципальном образовании город Советск Щекинского района"</t>
  </si>
  <si>
    <t>ФИЗИЧЕСКАЯ КУЛЬТУРА И СПОРТ</t>
  </si>
  <si>
    <t xml:space="preserve">Физическая культура </t>
  </si>
  <si>
    <t xml:space="preserve"> Обеспечение деятельности МУ «Стадион им. Е. И. Холодкова»</t>
  </si>
  <si>
    <t>Подпрограмма «Развитие физической культуры и спорта в муниципальном образовании город Советск Щекинского района" в 2014-2016 годах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</si>
  <si>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ИТОГО:</t>
  </si>
  <si>
    <t>2016 год</t>
  </si>
  <si>
    <t>3194,3</t>
  </si>
  <si>
    <t>Условно утвержденные расходы по иным непрограммным мероприятиям в рамках непрограммных расходов</t>
  </si>
  <si>
    <t>9990</t>
  </si>
  <si>
    <t/>
  </si>
  <si>
    <t>усл.утв.</t>
  </si>
  <si>
    <t>на 2014 год</t>
  </si>
  <si>
    <t>к решению Собрания депутатов МО город Советск "О бюджете  МО город Советск Щекинского района на 2014 год и плановый период 2015 и 2016 годов"</t>
  </si>
  <si>
    <t>Администрация МО г.Советск</t>
  </si>
  <si>
    <t>Собрание депутатов МО город Советск</t>
  </si>
  <si>
    <t>872</t>
  </si>
  <si>
    <t>бюджетных ассигнований бюджета МО г.Советск Щекинского района на 2014 год по разделам, подразделам, целевым статьям (муниципальным  программам и непрограмным направлениям деятельности) и группам видов расходов классификации расходов бюджетов Российской Федерации</t>
  </si>
  <si>
    <t xml:space="preserve"> бюджетных ассигнований бюджета МО г.Советск на плановый период 2015 и 2016 годов по разделам, подразделам, целевым статьям (муниципальным  программам и непрограмным направлениям деятельности), группам видов расходов классификации расходов бюджета </t>
  </si>
  <si>
    <t>от_____ декабря 2013г.  № _____</t>
  </si>
  <si>
    <t>от  _____ декабря 2013г.   № ____</t>
  </si>
  <si>
    <t>от _____ декабря 2013 г  .№ ______</t>
  </si>
  <si>
    <t>Подпрограмма «Перевод нежилых помещений в жилые на территории муниципального образования город Советск Щекинского района» в 2014-2016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</si>
  <si>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в 2014-2016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</si>
  <si>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Непрограммные расходы</t>
  </si>
  <si>
    <t>0</t>
  </si>
  <si>
    <t>Иные непрограммные мероприятия</t>
  </si>
  <si>
    <t>9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</si>
  <si>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</si>
  <si>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</si>
  <si>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в рамках непрограммного направления деятельности "Осуществление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расходов"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</si>
  <si>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</si>
  <si>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8509</t>
  </si>
  <si>
    <t>Межбюджетные трансферты в рамках непрограммного направления деятельности "Межбюджетные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соглашениями"</t>
  </si>
  <si>
    <t>2931</t>
  </si>
  <si>
    <t>2903</t>
  </si>
  <si>
    <t>Муниципальная программа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</si>
  <si>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МО город Советск в 2014-2016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</si>
  <si>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r>
      <t xml:space="preserve">Расходы за счет переданных полномочий на </t>
    </r>
    <r>
      <rPr>
        <u val="single"/>
        <sz val="8"/>
        <color indexed="8"/>
        <rFont val="Times New Roman"/>
        <family val="1"/>
      </rPr>
      <t>создание, содержание и организацию деятельности аварийно-спасательных служб</t>
    </r>
  </si>
  <si>
    <t>Накопление материально-технических ресурсов для ликвидации ЧС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МО город Советск в 2014-2016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</si>
  <si>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"Профилактика экстремизма, терроризма в МО город Советск" в 2014-2016 годах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</si>
  <si>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Мероприятия по профилактике правонарушений, терроризма, экстримизма в рамках  подпрограммы "Профилактика экстремизма, терроризма в МО город Советск" в 2014-2016 годах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</si>
  <si>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пожарной безопасности</t>
  </si>
  <si>
    <t>10</t>
  </si>
  <si>
    <t>2909</t>
  </si>
  <si>
    <t>2932</t>
  </si>
  <si>
    <t>Национальная безопасность и правоохранительная деятельность</t>
  </si>
  <si>
    <t>Национальная оборона</t>
  </si>
  <si>
    <t>Национальная экономика</t>
  </si>
  <si>
    <t>Дорожное хозяйство(дорожные фонды)</t>
  </si>
  <si>
    <t>2910</t>
  </si>
  <si>
    <t>2912</t>
  </si>
  <si>
    <t>2913</t>
  </si>
  <si>
    <t>2933</t>
  </si>
  <si>
    <t>Муниципальная программа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</si>
  <si>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МО город Советск" в 2014-2016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</si>
  <si>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МО город Советск" в 2014-2016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</si>
  <si>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МО город Советск" в 2014-2016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</si>
  <si>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Муниципальная программа «Развитие транспортной системы муниципального образования город Советск  Щекинского района»</t>
  </si>
  <si>
    <t>Подпрограмма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</si>
  <si>
    <t>Подпрограмма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</si>
  <si>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</si>
  <si>
    <t>Ремонт тротуаров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района»муниципальной программы «Развитие транспортной системы муниципального образования город Советск  Щекинского района»</t>
  </si>
  <si>
    <t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</si>
  <si>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Содержание автомобильных дорог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</si>
  <si>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подготовку, утверждение и выдача градостроительных планов земельных участков</t>
    </r>
  </si>
  <si>
    <t>8505</t>
  </si>
  <si>
    <t>8508</t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</si>
  <si>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организацию жилищного строительства</t>
    </r>
  </si>
  <si>
    <t>Жилищно-коммунальное хозяйство</t>
  </si>
  <si>
    <t>2915</t>
  </si>
  <si>
    <t>2934</t>
  </si>
  <si>
    <t>Муниципальная программа "Обеспечение качественным жильем и услугами ЖКХ граждан  муниципального образования город Советск Щекинского района"</t>
  </si>
  <si>
    <t>Подпрограмма « Проведение ремонта жилых помещений ветеранов Великой Отечественной войны в муниципальном образовании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</si>
  <si>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</si>
  <si>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ремонта жилых помещений муниципального жилого фонда в муниципальном образовании  город СоветскЩекинского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</si>
  <si>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«Проведение ремонта жилых помещений муниципального жилого фонда в муниципальном образовании  город СоветскЩекинского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</si>
  <si>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</si>
  <si>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</si>
  <si>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Капитальный ремонт жилого фонда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</si>
  <si>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в 2014-2016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</si>
  <si>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в 2014-2016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</si>
  <si>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4</t>
  </si>
  <si>
    <t>2935</t>
  </si>
  <si>
    <t xml:space="preserve">Подпрограмма "Содержание имущества и казны в муниципальном образовании город Советск Щекинского района" в 2014-2016 годах муниципальной программы "Управление муниципальным имуществом и земельными ресурсами, содержание имущества и казны в МО город Советск 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</si>
  <si>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района" в 2014-2016 годах муниципальной программы "Управление муниципальным имуществом и земельными ресурсами, содержание имущества и казны в МО город Советск </t>
  </si>
  <si>
    <t xml:space="preserve"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в 2014-2016 годах муниципальной программы "Управление муниципальным имуществом и земельными ресурсами, содержание имущества и казны в МО город Советск </t>
  </si>
  <si>
    <t>Подпрограмма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</si>
  <si>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Ремонт системы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</si>
  <si>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2919</t>
  </si>
  <si>
    <t>2920</t>
  </si>
  <si>
    <t>2921</t>
  </si>
  <si>
    <t>2936</t>
  </si>
  <si>
    <t>2937</t>
  </si>
  <si>
    <t>Муниципальная программа "Благоустройство на территории муниципального образования город Советск Щекинского района"</t>
  </si>
  <si>
    <t>Подпрограмма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</si>
  <si>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</si>
  <si>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Техническое обслуживание  и ремонт уличного освещения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</si>
  <si>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 на 2014год и плановый период 2015 и 2016 годов» муниципальной программы "Благоустройство на территории муниципального образования город Советск Щекинского района"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</si>
  <si>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2014год и плановый период 2015 и 2016 годов» муниципальной программы "Благоустройство на территории муниципального образования город Советск Щекинского района"</t>
  </si>
  <si>
    <t xml:space="preserve">Подпрограмма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</si>
  <si>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Подпрограмма "Организация содержания мест массового отдыха жителей МО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</si>
  <si>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 xml:space="preserve">Организация сбора и вывоза ТБО в рамках подпрограммы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</si>
  <si>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Содержание мест массового отдыха в рамках подпрограмма "Организация содержания мест массового отдыха жителей МО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</si>
  <si>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1176,4</t>
  </si>
  <si>
    <t>70</t>
  </si>
  <si>
    <t>5</t>
  </si>
  <si>
    <t>Подпрограмма "Содержание и обеспечение деятельности МКУ "СГУЖиБ"" муниципальной программы "Благоустройство на территории муниципального образования город Советск Щекинского района"</t>
  </si>
  <si>
    <t>Образование</t>
  </si>
  <si>
    <t>2944</t>
  </si>
  <si>
    <t>2924</t>
  </si>
  <si>
    <t>Повышение квалификации в рамках непрограммного направления деятельности "Обеспечение функционирования Администрации МО"</t>
  </si>
  <si>
    <t>"Обеспечение функционирования Администрации  МО"</t>
  </si>
  <si>
    <t>35</t>
  </si>
  <si>
    <t>Муниципальная программа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</si>
  <si>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Подпрограмма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</si>
  <si>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Оказание содействия в трудоустройстве несовершеннолетних граждан в летнее время в рамках подпрограммы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</si>
  <si>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300</t>
  </si>
  <si>
    <t>Социальное обеспечение и иные выплаты населению</t>
  </si>
  <si>
    <t>КУЛЬТУРА И КИНЕМАТОГРАФИЯ</t>
  </si>
  <si>
    <t>ДК</t>
  </si>
  <si>
    <t>Муниципальная программа"Развитие культуры в муниципальном образовании город Советск Щекинского района"</t>
  </si>
  <si>
    <t>Подпрограмма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 в 2014-2016 годах» муниципальной программы"Развитие культуры в муниципальном образовании город Советск Щекинского района"</t>
  </si>
  <si>
    <t>Библиотека</t>
  </si>
  <si>
    <t>Подпрограмма «Развитие библиотечного дела в муниципальном образовании город Советск Щекинского района в 2014-2016 годах» муниципальной программы"Развитие культуры в муниципальном образовании город Советск Щекинского района"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</si>
  <si>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</si>
  <si>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8010</t>
  </si>
  <si>
    <t xml:space="preserve">Социальное обеспечение и иные выплаты населению </t>
  </si>
  <si>
    <t>ЗаконТульской области "О библиотечном деле"</t>
  </si>
  <si>
    <t>8011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</si>
  <si>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</si>
  <si>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Другие вопросы в области культуры, кинематографии</t>
  </si>
  <si>
    <t>Проведение праздничных мероприятий</t>
  </si>
  <si>
    <t>2926</t>
  </si>
  <si>
    <t>Резервные фонды</t>
  </si>
  <si>
    <t>Мобилизационная и вневойсковая подготовка</t>
  </si>
  <si>
    <t>Коммунальное хозяйство</t>
  </si>
  <si>
    <t>Благоустройство</t>
  </si>
  <si>
    <t>Наименование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</si>
  <si>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</si>
  <si>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</si>
  <si>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</si>
  <si>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</si>
  <si>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</si>
  <si>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</si>
  <si>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</si>
  <si>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</si>
  <si>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</si>
  <si>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</si>
  <si>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</si>
  <si>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</si>
  <si>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</si>
  <si>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>871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</si>
  <si>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</si>
  <si>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</si>
  <si>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</si>
  <si>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</si>
  <si>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</si>
  <si>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</si>
  <si>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</si>
  <si>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</si>
  <si>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</si>
  <si>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Итого источников внутреннего финансирования</t>
  </si>
  <si>
    <t>000 01 02 00 00 10 0000 710</t>
  </si>
  <si>
    <t>Получение кредитов от кредитных организаций бюджетом поселений в валюте Российской Федерации</t>
  </si>
  <si>
    <t>погашение бюджетом  поселения кредитов от кредитных организаций в валюте Российской Федерации</t>
  </si>
  <si>
    <t>000 01 02 00 00 10 0000 810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</si>
  <si>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</si>
  <si>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</si>
  <si>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</si>
  <si>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</si>
  <si>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</si>
  <si>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Приложение 6</t>
  </si>
  <si>
    <t>Код главы</t>
  </si>
  <si>
    <t>Код группы, подгруппы, статьи и вида источников</t>
  </si>
  <si>
    <t>Погашение бюджетом  поселения кредитов от кредитных организаций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</si>
  <si>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</si>
  <si>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</si>
  <si>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</si>
  <si>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</si>
  <si>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</si>
  <si>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</si>
  <si>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</si>
  <si>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</si>
  <si>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>000 01 05 00 00 00 0000 500</t>
  </si>
  <si>
    <t>000 01 05 00 00 00 0000 000</t>
  </si>
  <si>
    <t>Изменение остатков  средств на счетах по учету средств бюджетов</t>
  </si>
  <si>
    <t>000 01 05 00 00 00 0000 600</t>
  </si>
  <si>
    <t>000 01 05 02 00 00 0000 600</t>
  </si>
  <si>
    <t>000 01 05 02 01 00 0000 510</t>
  </si>
  <si>
    <t>000 01 05 02 01 10 0000 510</t>
  </si>
  <si>
    <t>000 01 05 02 01 00 0000 610</t>
  </si>
  <si>
    <t>000 01 05 02 01 10 0000 610</t>
  </si>
  <si>
    <t>000 01 05 02 00 00 0000 500</t>
  </si>
  <si>
    <t>Условно утвержденные расходы</t>
  </si>
  <si>
    <t>01 02 00 00 10 0000 710</t>
  </si>
  <si>
    <t xml:space="preserve"> 01 02 00 00 10 0000 810</t>
  </si>
  <si>
    <t xml:space="preserve"> 01 05 02 01 10 0000 510</t>
  </si>
  <si>
    <t>01 05 02 01 10 0000 610</t>
  </si>
  <si>
    <t>УСЛОВНО УТВЕРЖДЕННЫЕ РАСХОДЫ</t>
  </si>
  <si>
    <t>09</t>
  </si>
  <si>
    <t>Приложение 5</t>
  </si>
  <si>
    <t>Приложение 7</t>
  </si>
  <si>
    <t>Приложение 3</t>
  </si>
  <si>
    <t xml:space="preserve">Итого </t>
  </si>
  <si>
    <t>Перечень передаваемых полномочий</t>
  </si>
  <si>
    <t>Формирование и исполнение бюджета</t>
  </si>
  <si>
    <t>Приложение 8</t>
  </si>
  <si>
    <t>Формирование и содержание муниципального  архива</t>
  </si>
  <si>
    <t>Приложение 4</t>
  </si>
  <si>
    <t>от _____ декабря 2013г. № ______</t>
  </si>
  <si>
    <t>от _____   декабря 2013г.№ ______</t>
  </si>
  <si>
    <t>от____________№_______</t>
  </si>
  <si>
    <t>от ____декабря 2013 г.  №______</t>
  </si>
  <si>
    <r>
      <t xml:space="preserve">Расходы за счет переданных полномочий на </t>
    </r>
    <r>
      <rPr>
        <u val="single"/>
        <sz val="10"/>
        <color indexed="8"/>
        <rFont val="Times New Roman"/>
        <family val="1"/>
      </rPr>
      <t>создание, содержание и организацию деятельности аварийно-спасательных служб</t>
    </r>
  </si>
  <si>
    <r>
      <t xml:space="preserve">Расходы за счет переданных полномочий на </t>
    </r>
    <r>
      <rPr>
        <u val="single"/>
        <sz val="10"/>
        <rFont val="Times New Roman"/>
        <family val="1"/>
      </rPr>
      <t>подготовку, утверждение и выдача градостроительных планов земельных участков</t>
    </r>
  </si>
  <si>
    <r>
      <t xml:space="preserve">Расходы за счет переданных полномочий на </t>
    </r>
    <r>
      <rPr>
        <u val="single"/>
        <sz val="10"/>
        <rFont val="Times New Roman"/>
        <family val="1"/>
      </rPr>
      <t>организацию жилищного строительства</t>
    </r>
  </si>
  <si>
    <r>
      <t xml:space="preserve">Расходы за счет переданных полномочий на </t>
    </r>
    <r>
      <rPr>
        <b/>
        <u val="single"/>
        <sz val="8"/>
        <color indexed="8"/>
        <rFont val="Times New Roman"/>
        <family val="1"/>
      </rPr>
      <t xml:space="preserve">осуществление муниципального жилищного Контроля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</si>
</sst>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</numFmts>
  <fonts count="83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6"/>
      <name val="Times New Roman"/>
      <family val="1"/>
    </font>
    <font>
      <sz val="10"/>
      <color indexed="4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u val="single"/>
      <sz val="8"/>
      <name val="Times New Roman"/>
      <family val="1"/>
    </font>
    <font>
      <sz val="8"/>
      <color indexed="12"/>
      <name val="Times New Roman"/>
      <family val="1"/>
    </font>
    <font>
      <b/>
      <sz val="8"/>
      <name val="Arial"/>
      <family val="3"/>
    </font>
    <font>
      <b/>
      <u val="single"/>
      <sz val="8"/>
      <color indexed="4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12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color indexed="48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54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7" fillId="0" borderId="10" xfId="0" applyFont="1" applyFill="1" applyBorder="1" applyAlignment="1" applyProtection="1">
      <alignment vertical="center" wrapText="1"/>
      <protection locked="0"/>
    </xf>
    <xf numFmtId="169" fontId="17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 wrapText="1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169" fontId="4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9" fillId="32" borderId="10" xfId="0" applyFont="1" applyFill="1" applyBorder="1" applyAlignment="1">
      <alignment horizontal="left" wrapText="1"/>
    </xf>
    <xf numFmtId="49" fontId="7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wrapText="1"/>
    </xf>
    <xf numFmtId="169" fontId="9" fillId="32" borderId="10" xfId="65" applyNumberFormat="1" applyFont="1" applyFill="1" applyBorder="1" applyAlignment="1">
      <alignment/>
    </xf>
    <xf numFmtId="169" fontId="7" fillId="32" borderId="10" xfId="65" applyNumberFormat="1" applyFont="1" applyFill="1" applyBorder="1" applyAlignment="1">
      <alignment/>
    </xf>
    <xf numFmtId="169" fontId="5" fillId="32" borderId="10" xfId="65" applyNumberFormat="1" applyFont="1" applyFill="1" applyBorder="1" applyAlignment="1">
      <alignment/>
    </xf>
    <xf numFmtId="49" fontId="13" fillId="32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169" fontId="0" fillId="0" borderId="10" xfId="0" applyNumberForma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 wrapText="1"/>
    </xf>
    <xf numFmtId="0" fontId="16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right"/>
    </xf>
    <xf numFmtId="0" fontId="14" fillId="0" borderId="10" xfId="55" applyFont="1" applyFill="1" applyBorder="1" applyAlignment="1">
      <alignment horizontal="left" wrapText="1"/>
      <protection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8" fillId="0" borderId="11" xfId="0" applyFont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top"/>
    </xf>
    <xf numFmtId="0" fontId="17" fillId="0" borderId="0" xfId="0" applyFont="1" applyAlignment="1">
      <alignment wrapText="1"/>
    </xf>
    <xf numFmtId="168" fontId="17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49" fontId="17" fillId="0" borderId="13" xfId="0" applyNumberFormat="1" applyFont="1" applyBorder="1" applyAlignment="1">
      <alignment horizontal="center" vertical="top"/>
    </xf>
    <xf numFmtId="0" fontId="25" fillId="0" borderId="14" xfId="0" applyFont="1" applyBorder="1" applyAlignment="1">
      <alignment horizontal="center" vertical="top" wrapText="1"/>
    </xf>
    <xf numFmtId="49" fontId="13" fillId="0" borderId="10" xfId="65" applyNumberFormat="1" applyFont="1" applyFill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49" fontId="12" fillId="0" borderId="10" xfId="65" applyNumberFormat="1" applyFont="1" applyFill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wrapText="1"/>
    </xf>
    <xf numFmtId="0" fontId="27" fillId="0" borderId="13" xfId="0" applyNumberFormat="1" applyFont="1" applyFill="1" applyBorder="1" applyAlignment="1">
      <alignment horizontal="center"/>
    </xf>
    <xf numFmtId="0" fontId="27" fillId="0" borderId="10" xfId="64" applyNumberFormat="1" applyFont="1" applyFill="1" applyBorder="1" applyAlignment="1">
      <alignment horizontal="justify" wrapText="1"/>
    </xf>
    <xf numFmtId="0" fontId="28" fillId="0" borderId="0" xfId="0" applyFont="1" applyFill="1" applyBorder="1" applyAlignment="1">
      <alignment horizontal="centerContinuous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168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16" fillId="0" borderId="10" xfId="55" applyFont="1" applyFill="1" applyBorder="1" applyAlignment="1">
      <alignment horizontal="left" wrapText="1"/>
      <protection/>
    </xf>
    <xf numFmtId="168" fontId="16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/>
    </xf>
    <xf numFmtId="49" fontId="30" fillId="4" borderId="10" xfId="0" applyNumberFormat="1" applyFont="1" applyFill="1" applyBorder="1" applyAlignment="1">
      <alignment horizontal="center"/>
    </xf>
    <xf numFmtId="1" fontId="30" fillId="18" borderId="10" xfId="0" applyNumberFormat="1" applyFont="1" applyFill="1" applyBorder="1" applyAlignment="1">
      <alignment horizontal="left" vertical="center" wrapText="1"/>
    </xf>
    <xf numFmtId="49" fontId="30" fillId="18" borderId="10" xfId="0" applyNumberFormat="1" applyFont="1" applyFill="1" applyBorder="1" applyAlignment="1">
      <alignment horizontal="center"/>
    </xf>
    <xf numFmtId="49" fontId="30" fillId="32" borderId="10" xfId="0" applyNumberFormat="1" applyFont="1" applyFill="1" applyBorder="1" applyAlignment="1">
      <alignment horizontal="center"/>
    </xf>
    <xf numFmtId="0" fontId="30" fillId="34" borderId="10" xfId="0" applyFont="1" applyFill="1" applyBorder="1" applyAlignment="1">
      <alignment wrapText="1"/>
    </xf>
    <xf numFmtId="49" fontId="30" fillId="34" borderId="10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left" wrapText="1"/>
    </xf>
    <xf numFmtId="49" fontId="30" fillId="18" borderId="10" xfId="0" applyNumberFormat="1" applyFont="1" applyFill="1" applyBorder="1" applyAlignment="1">
      <alignment horizontal="left" vertical="center" wrapText="1"/>
    </xf>
    <xf numFmtId="49" fontId="30" fillId="34" borderId="10" xfId="0" applyNumberFormat="1" applyFont="1" applyFill="1" applyBorder="1" applyAlignment="1">
      <alignment wrapText="1"/>
    </xf>
    <xf numFmtId="0" fontId="30" fillId="32" borderId="10" xfId="0" applyFont="1" applyFill="1" applyBorder="1" applyAlignment="1">
      <alignment horizontal="center" vertical="center"/>
    </xf>
    <xf numFmtId="49" fontId="30" fillId="32" borderId="10" xfId="0" applyNumberFormat="1" applyFont="1" applyFill="1" applyBorder="1" applyAlignment="1">
      <alignment horizontal="center" textRotation="90" wrapText="1"/>
    </xf>
    <xf numFmtId="49" fontId="30" fillId="4" borderId="10" xfId="0" applyNumberFormat="1" applyFont="1" applyFill="1" applyBorder="1" applyAlignment="1">
      <alignment horizontal="left" wrapText="1"/>
    </xf>
    <xf numFmtId="49" fontId="31" fillId="0" borderId="10" xfId="0" applyNumberFormat="1" applyFont="1" applyBorder="1" applyAlignment="1">
      <alignment/>
    </xf>
    <xf numFmtId="49" fontId="24" fillId="33" borderId="10" xfId="0" applyNumberFormat="1" applyFont="1" applyFill="1" applyBorder="1" applyAlignment="1">
      <alignment horizontal="center"/>
    </xf>
    <xf numFmtId="49" fontId="31" fillId="18" borderId="10" xfId="0" applyNumberFormat="1" applyFont="1" applyFill="1" applyBorder="1" applyAlignment="1">
      <alignment horizontal="center"/>
    </xf>
    <xf numFmtId="49" fontId="31" fillId="0" borderId="10" xfId="0" applyNumberFormat="1" applyFont="1" applyBorder="1" applyAlignment="1">
      <alignment horizontal="center"/>
    </xf>
    <xf numFmtId="49" fontId="31" fillId="34" borderId="10" xfId="0" applyNumberFormat="1" applyFont="1" applyFill="1" applyBorder="1" applyAlignment="1">
      <alignment horizontal="center"/>
    </xf>
    <xf numFmtId="0" fontId="30" fillId="34" borderId="10" xfId="0" applyFont="1" applyFill="1" applyBorder="1" applyAlignment="1">
      <alignment horizontal="left" wrapText="1"/>
    </xf>
    <xf numFmtId="49" fontId="31" fillId="33" borderId="10" xfId="0" applyNumberFormat="1" applyFont="1" applyFill="1" applyBorder="1" applyAlignment="1">
      <alignment horizontal="center"/>
    </xf>
    <xf numFmtId="49" fontId="31" fillId="4" borderId="10" xfId="0" applyNumberFormat="1" applyFont="1" applyFill="1" applyBorder="1" applyAlignment="1">
      <alignment horizontal="center"/>
    </xf>
    <xf numFmtId="49" fontId="31" fillId="32" borderId="10" xfId="0" applyNumberFormat="1" applyFont="1" applyFill="1" applyBorder="1" applyAlignment="1">
      <alignment horizontal="center"/>
    </xf>
    <xf numFmtId="0" fontId="31" fillId="32" borderId="10" xfId="0" applyFont="1" applyFill="1" applyBorder="1" applyAlignment="1">
      <alignment/>
    </xf>
    <xf numFmtId="49" fontId="31" fillId="32" borderId="10" xfId="0" applyNumberFormat="1" applyFont="1" applyFill="1" applyBorder="1" applyAlignment="1">
      <alignment wrapText="1"/>
    </xf>
    <xf numFmtId="0" fontId="31" fillId="0" borderId="0" xfId="0" applyFont="1" applyAlignment="1">
      <alignment/>
    </xf>
    <xf numFmtId="169" fontId="30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31" fillId="4" borderId="10" xfId="0" applyFont="1" applyFill="1" applyBorder="1" applyAlignment="1">
      <alignment horizontal="center"/>
    </xf>
    <xf numFmtId="0" fontId="31" fillId="18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31" fillId="32" borderId="10" xfId="0" applyFont="1" applyFill="1" applyBorder="1" applyAlignment="1">
      <alignment horizontal="center"/>
    </xf>
    <xf numFmtId="49" fontId="31" fillId="34" borderId="10" xfId="0" applyNumberFormat="1" applyFont="1" applyFill="1" applyBorder="1" applyAlignment="1">
      <alignment wrapText="1"/>
    </xf>
    <xf numFmtId="49" fontId="30" fillId="35" borderId="10" xfId="0" applyNumberFormat="1" applyFont="1" applyFill="1" applyBorder="1" applyAlignment="1">
      <alignment horizontal="left" vertical="center" wrapText="1"/>
    </xf>
    <xf numFmtId="49" fontId="30" fillId="35" borderId="10" xfId="0" applyNumberFormat="1" applyFont="1" applyFill="1" applyBorder="1" applyAlignment="1">
      <alignment horizontal="center"/>
    </xf>
    <xf numFmtId="49" fontId="31" fillId="35" borderId="10" xfId="0" applyNumberFormat="1" applyFont="1" applyFill="1" applyBorder="1" applyAlignment="1">
      <alignment horizontal="center"/>
    </xf>
    <xf numFmtId="0" fontId="31" fillId="35" borderId="10" xfId="0" applyFont="1" applyFill="1" applyBorder="1" applyAlignment="1">
      <alignment horizontal="center"/>
    </xf>
    <xf numFmtId="0" fontId="31" fillId="34" borderId="10" xfId="0" applyFont="1" applyFill="1" applyBorder="1" applyAlignment="1">
      <alignment horizontal="left" wrapText="1"/>
    </xf>
    <xf numFmtId="0" fontId="30" fillId="4" borderId="10" xfId="0" applyFont="1" applyFill="1" applyBorder="1" applyAlignment="1">
      <alignment horizontal="left" wrapText="1"/>
    </xf>
    <xf numFmtId="0" fontId="30" fillId="18" borderId="10" xfId="0" applyFont="1" applyFill="1" applyBorder="1" applyAlignment="1">
      <alignment horizontal="left" wrapText="1"/>
    </xf>
    <xf numFmtId="0" fontId="31" fillId="32" borderId="10" xfId="0" applyFont="1" applyFill="1" applyBorder="1" applyAlignment="1">
      <alignment horizontal="left" wrapText="1"/>
    </xf>
    <xf numFmtId="0" fontId="30" fillId="18" borderId="10" xfId="0" applyFont="1" applyFill="1" applyBorder="1" applyAlignment="1">
      <alignment wrapText="1"/>
    </xf>
    <xf numFmtId="0" fontId="30" fillId="32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30" fillId="35" borderId="10" xfId="0" applyFont="1" applyFill="1" applyBorder="1" applyAlignment="1">
      <alignment horizontal="left" wrapText="1"/>
    </xf>
    <xf numFmtId="0" fontId="30" fillId="18" borderId="10" xfId="0" applyFont="1" applyFill="1" applyBorder="1" applyAlignment="1">
      <alignment horizontal="center"/>
    </xf>
    <xf numFmtId="0" fontId="30" fillId="35" borderId="10" xfId="0" applyFont="1" applyFill="1" applyBorder="1" applyAlignment="1">
      <alignment wrapText="1"/>
    </xf>
    <xf numFmtId="0" fontId="30" fillId="34" borderId="10" xfId="0" applyFont="1" applyFill="1" applyBorder="1" applyAlignment="1">
      <alignment horizontal="center" wrapText="1"/>
    </xf>
    <xf numFmtId="0" fontId="30" fillId="4" borderId="10" xfId="0" applyFont="1" applyFill="1" applyBorder="1" applyAlignment="1">
      <alignment horizontal="center" wrapText="1"/>
    </xf>
    <xf numFmtId="0" fontId="30" fillId="18" borderId="10" xfId="0" applyFont="1" applyFill="1" applyBorder="1" applyAlignment="1">
      <alignment horizontal="center" wrapText="1"/>
    </xf>
    <xf numFmtId="0" fontId="30" fillId="35" borderId="10" xfId="0" applyFont="1" applyFill="1" applyBorder="1" applyAlignment="1">
      <alignment horizontal="center" wrapText="1"/>
    </xf>
    <xf numFmtId="49" fontId="31" fillId="32" borderId="10" xfId="0" applyNumberFormat="1" applyFont="1" applyFill="1" applyBorder="1" applyAlignment="1">
      <alignment horizontal="center" wrapText="1"/>
    </xf>
    <xf numFmtId="0" fontId="31" fillId="32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wrapText="1"/>
    </xf>
    <xf numFmtId="2" fontId="30" fillId="18" borderId="10" xfId="0" applyNumberFormat="1" applyFont="1" applyFill="1" applyBorder="1" applyAlignment="1">
      <alignment horizontal="center"/>
    </xf>
    <xf numFmtId="1" fontId="30" fillId="4" borderId="10" xfId="0" applyNumberFormat="1" applyFont="1" applyFill="1" applyBorder="1" applyAlignment="1">
      <alignment horizontal="left" vertical="center" wrapText="1"/>
    </xf>
    <xf numFmtId="0" fontId="30" fillId="4" borderId="10" xfId="0" applyFont="1" applyFill="1" applyBorder="1" applyAlignment="1">
      <alignment horizontal="center"/>
    </xf>
    <xf numFmtId="49" fontId="30" fillId="4" borderId="10" xfId="0" applyNumberFormat="1" applyFont="1" applyFill="1" applyBorder="1" applyAlignment="1">
      <alignment horizontal="center" wrapText="1"/>
    </xf>
    <xf numFmtId="2" fontId="30" fillId="4" borderId="10" xfId="0" applyNumberFormat="1" applyFont="1" applyFill="1" applyBorder="1" applyAlignment="1">
      <alignment horizontal="center"/>
    </xf>
    <xf numFmtId="2" fontId="31" fillId="32" borderId="10" xfId="0" applyNumberFormat="1" applyFont="1" applyFill="1" applyBorder="1" applyAlignment="1">
      <alignment horizontal="center"/>
    </xf>
    <xf numFmtId="49" fontId="30" fillId="18" borderId="10" xfId="0" applyNumberFormat="1" applyFont="1" applyFill="1" applyBorder="1" applyAlignment="1">
      <alignment horizontal="center" wrapText="1"/>
    </xf>
    <xf numFmtId="49" fontId="31" fillId="18" borderId="10" xfId="0" applyNumberFormat="1" applyFont="1" applyFill="1" applyBorder="1" applyAlignment="1">
      <alignment horizontal="center" wrapText="1"/>
    </xf>
    <xf numFmtId="2" fontId="31" fillId="18" borderId="10" xfId="0" applyNumberFormat="1" applyFont="1" applyFill="1" applyBorder="1" applyAlignment="1">
      <alignment horizontal="center"/>
    </xf>
    <xf numFmtId="49" fontId="31" fillId="35" borderId="10" xfId="0" applyNumberFormat="1" applyFont="1" applyFill="1" applyBorder="1" applyAlignment="1">
      <alignment horizontal="center" wrapText="1"/>
    </xf>
    <xf numFmtId="2" fontId="31" fillId="35" borderId="10" xfId="0" applyNumberFormat="1" applyFont="1" applyFill="1" applyBorder="1" applyAlignment="1">
      <alignment horizontal="center"/>
    </xf>
    <xf numFmtId="49" fontId="31" fillId="34" borderId="10" xfId="0" applyNumberFormat="1" applyFont="1" applyFill="1" applyBorder="1" applyAlignment="1">
      <alignment horizontal="center" wrapText="1"/>
    </xf>
    <xf numFmtId="2" fontId="31" fillId="34" borderId="10" xfId="0" applyNumberFormat="1" applyFont="1" applyFill="1" applyBorder="1" applyAlignment="1">
      <alignment horizontal="center"/>
    </xf>
    <xf numFmtId="0" fontId="30" fillId="35" borderId="10" xfId="0" applyNumberFormat="1" applyFont="1" applyFill="1" applyBorder="1" applyAlignment="1">
      <alignment horizontal="left" wrapText="1"/>
    </xf>
    <xf numFmtId="49" fontId="30" fillId="35" borderId="10" xfId="0" applyNumberFormat="1" applyFont="1" applyFill="1" applyBorder="1" applyAlignment="1">
      <alignment horizontal="center" wrapText="1"/>
    </xf>
    <xf numFmtId="2" fontId="30" fillId="35" borderId="10" xfId="0" applyNumberFormat="1" applyFont="1" applyFill="1" applyBorder="1" applyAlignment="1">
      <alignment horizontal="center"/>
    </xf>
    <xf numFmtId="49" fontId="31" fillId="4" borderId="10" xfId="0" applyNumberFormat="1" applyFont="1" applyFill="1" applyBorder="1" applyAlignment="1">
      <alignment horizontal="center" wrapText="1"/>
    </xf>
    <xf numFmtId="0" fontId="30" fillId="35" borderId="10" xfId="0" applyNumberFormat="1" applyFont="1" applyFill="1" applyBorder="1" applyAlignment="1">
      <alignment wrapText="1"/>
    </xf>
    <xf numFmtId="0" fontId="31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31" fillId="32" borderId="0" xfId="0" applyFont="1" applyFill="1" applyAlignment="1">
      <alignment/>
    </xf>
    <xf numFmtId="1" fontId="30" fillId="35" borderId="10" xfId="0" applyNumberFormat="1" applyFont="1" applyFill="1" applyBorder="1" applyAlignment="1">
      <alignment horizontal="left" vertical="center" wrapText="1"/>
    </xf>
    <xf numFmtId="49" fontId="30" fillId="34" borderId="10" xfId="0" applyNumberFormat="1" applyFont="1" applyFill="1" applyBorder="1" applyAlignment="1">
      <alignment horizontal="center" wrapText="1"/>
    </xf>
    <xf numFmtId="49" fontId="31" fillId="32" borderId="10" xfId="0" applyNumberFormat="1" applyFont="1" applyFill="1" applyBorder="1" applyAlignment="1">
      <alignment horizontal="center" textRotation="90" wrapText="1"/>
    </xf>
    <xf numFmtId="49" fontId="30" fillId="4" borderId="10" xfId="0" applyNumberFormat="1" applyFont="1" applyFill="1" applyBorder="1" applyAlignment="1">
      <alignment vertical="center" wrapText="1"/>
    </xf>
    <xf numFmtId="49" fontId="34" fillId="4" borderId="10" xfId="0" applyNumberFormat="1" applyFont="1" applyFill="1" applyBorder="1" applyAlignment="1">
      <alignment horizontal="center"/>
    </xf>
    <xf numFmtId="49" fontId="10" fillId="18" borderId="10" xfId="0" applyNumberFormat="1" applyFont="1" applyFill="1" applyBorder="1" applyAlignment="1">
      <alignment horizontal="center"/>
    </xf>
    <xf numFmtId="2" fontId="8" fillId="32" borderId="10" xfId="54" applyNumberFormat="1" applyFont="1" applyFill="1" applyBorder="1" applyAlignment="1" applyProtection="1">
      <alignment horizontal="left" wrapText="1"/>
      <protection hidden="1"/>
    </xf>
    <xf numFmtId="49" fontId="8" fillId="32" borderId="10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2" fontId="10" fillId="4" borderId="10" xfId="0" applyNumberFormat="1" applyFont="1" applyFill="1" applyBorder="1" applyAlignment="1">
      <alignment horizontal="center"/>
    </xf>
    <xf numFmtId="2" fontId="10" fillId="18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2" fontId="30" fillId="4" borderId="10" xfId="0" applyNumberFormat="1" applyFont="1" applyFill="1" applyBorder="1" applyAlignment="1">
      <alignment horizontal="center" wrapText="1"/>
    </xf>
    <xf numFmtId="2" fontId="31" fillId="18" borderId="10" xfId="54" applyNumberFormat="1" applyFont="1" applyFill="1" applyBorder="1" applyAlignment="1" applyProtection="1">
      <alignment horizontal="left" wrapText="1"/>
      <protection hidden="1"/>
    </xf>
    <xf numFmtId="2" fontId="30" fillId="18" borderId="10" xfId="0" applyNumberFormat="1" applyFont="1" applyFill="1" applyBorder="1" applyAlignment="1">
      <alignment horizontal="center" wrapText="1"/>
    </xf>
    <xf numFmtId="2" fontId="31" fillId="32" borderId="10" xfId="54" applyNumberFormat="1" applyFont="1" applyFill="1" applyBorder="1" applyAlignment="1" applyProtection="1">
      <alignment horizontal="left" wrapText="1"/>
      <protection hidden="1"/>
    </xf>
    <xf numFmtId="2" fontId="31" fillId="32" borderId="10" xfId="0" applyNumberFormat="1" applyFont="1" applyFill="1" applyBorder="1" applyAlignment="1">
      <alignment horizontal="center" wrapText="1"/>
    </xf>
    <xf numFmtId="2" fontId="30" fillId="32" borderId="10" xfId="0" applyNumberFormat="1" applyFont="1" applyFill="1" applyBorder="1" applyAlignment="1">
      <alignment horizontal="center"/>
    </xf>
    <xf numFmtId="0" fontId="30" fillId="34" borderId="10" xfId="0" applyNumberFormat="1" applyFont="1" applyFill="1" applyBorder="1" applyAlignment="1">
      <alignment wrapText="1"/>
    </xf>
    <xf numFmtId="49" fontId="21" fillId="33" borderId="10" xfId="0" applyNumberFormat="1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/>
    </xf>
    <xf numFmtId="49" fontId="34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 wrapText="1"/>
    </xf>
    <xf numFmtId="49" fontId="21" fillId="33" borderId="10" xfId="0" applyNumberFormat="1" applyFont="1" applyFill="1" applyBorder="1" applyAlignment="1">
      <alignment wrapText="1"/>
    </xf>
    <xf numFmtId="49" fontId="21" fillId="33" borderId="10" xfId="0" applyNumberFormat="1" applyFont="1" applyFill="1" applyBorder="1" applyAlignment="1">
      <alignment horizontal="center"/>
    </xf>
    <xf numFmtId="49" fontId="30" fillId="18" borderId="10" xfId="0" applyNumberFormat="1" applyFont="1" applyFill="1" applyBorder="1" applyAlignment="1">
      <alignment horizontal="left" wrapText="1"/>
    </xf>
    <xf numFmtId="49" fontId="30" fillId="35" borderId="10" xfId="0" applyNumberFormat="1" applyFont="1" applyFill="1" applyBorder="1" applyAlignment="1">
      <alignment horizontal="left" wrapText="1"/>
    </xf>
    <xf numFmtId="2" fontId="30" fillId="35" borderId="10" xfId="0" applyNumberFormat="1" applyFont="1" applyFill="1" applyBorder="1" applyAlignment="1">
      <alignment horizontal="left" wrapText="1"/>
    </xf>
    <xf numFmtId="2" fontId="30" fillId="34" borderId="10" xfId="0" applyNumberFormat="1" applyFont="1" applyFill="1" applyBorder="1" applyAlignment="1">
      <alignment horizontal="center"/>
    </xf>
    <xf numFmtId="0" fontId="30" fillId="34" borderId="10" xfId="0" applyNumberFormat="1" applyFont="1" applyFill="1" applyBorder="1" applyAlignment="1">
      <alignment horizontal="center" wrapText="1"/>
    </xf>
    <xf numFmtId="2" fontId="30" fillId="35" borderId="10" xfId="0" applyNumberFormat="1" applyFont="1" applyFill="1" applyBorder="1" applyAlignment="1">
      <alignment horizontal="center" wrapText="1"/>
    </xf>
    <xf numFmtId="0" fontId="31" fillId="32" borderId="10" xfId="0" applyNumberFormat="1" applyFont="1" applyFill="1" applyBorder="1" applyAlignment="1">
      <alignment horizontal="center" wrapText="1"/>
    </xf>
    <xf numFmtId="0" fontId="10" fillId="18" borderId="10" xfId="0" applyNumberFormat="1" applyFont="1" applyFill="1" applyBorder="1" applyAlignment="1">
      <alignment wrapText="1"/>
    </xf>
    <xf numFmtId="49" fontId="8" fillId="18" borderId="10" xfId="0" applyNumberFormat="1" applyFont="1" applyFill="1" applyBorder="1" applyAlignment="1">
      <alignment horizontal="center" wrapText="1"/>
    </xf>
    <xf numFmtId="49" fontId="8" fillId="35" borderId="10" xfId="0" applyNumberFormat="1" applyFont="1" applyFill="1" applyBorder="1" applyAlignment="1">
      <alignment horizontal="center" wrapText="1"/>
    </xf>
    <xf numFmtId="0" fontId="8" fillId="34" borderId="10" xfId="0" applyNumberFormat="1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 wrapText="1"/>
    </xf>
    <xf numFmtId="2" fontId="8" fillId="34" borderId="10" xfId="0" applyNumberFormat="1" applyFont="1" applyFill="1" applyBorder="1" applyAlignment="1">
      <alignment horizontal="center"/>
    </xf>
    <xf numFmtId="0" fontId="10" fillId="35" borderId="10" xfId="0" applyNumberFormat="1" applyFont="1" applyFill="1" applyBorder="1" applyAlignment="1">
      <alignment wrapText="1"/>
    </xf>
    <xf numFmtId="49" fontId="10" fillId="35" borderId="1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2" fontId="34" fillId="33" borderId="10" xfId="0" applyNumberFormat="1" applyFont="1" applyFill="1" applyBorder="1" applyAlignment="1">
      <alignment horizontal="center"/>
    </xf>
    <xf numFmtId="2" fontId="30" fillId="33" borderId="10" xfId="0" applyNumberFormat="1" applyFont="1" applyFill="1" applyBorder="1" applyAlignment="1">
      <alignment horizontal="center"/>
    </xf>
    <xf numFmtId="2" fontId="34" fillId="4" borderId="10" xfId="0" applyNumberFormat="1" applyFont="1" applyFill="1" applyBorder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33" borderId="10" xfId="0" applyNumberFormat="1" applyFont="1" applyFill="1" applyBorder="1" applyAlignment="1">
      <alignment horizontal="center"/>
    </xf>
    <xf numFmtId="2" fontId="31" fillId="4" borderId="10" xfId="0" applyNumberFormat="1" applyFont="1" applyFill="1" applyBorder="1" applyAlignment="1">
      <alignment horizontal="center"/>
    </xf>
    <xf numFmtId="2" fontId="31" fillId="0" borderId="10" xfId="0" applyNumberFormat="1" applyFont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wrapText="1"/>
    </xf>
    <xf numFmtId="2" fontId="36" fillId="33" borderId="10" xfId="0" applyNumberFormat="1" applyFont="1" applyFill="1" applyBorder="1" applyAlignment="1">
      <alignment horizontal="center"/>
    </xf>
    <xf numFmtId="2" fontId="36" fillId="4" borderId="10" xfId="0" applyNumberFormat="1" applyFont="1" applyFill="1" applyBorder="1" applyAlignment="1">
      <alignment horizontal="center"/>
    </xf>
    <xf numFmtId="49" fontId="37" fillId="4" borderId="10" xfId="0" applyNumberFormat="1" applyFont="1" applyFill="1" applyBorder="1" applyAlignment="1">
      <alignment horizontal="center"/>
    </xf>
    <xf numFmtId="0" fontId="31" fillId="32" borderId="10" xfId="0" applyFont="1" applyFill="1" applyBorder="1" applyAlignment="1">
      <alignment horizontal="center" wrapText="1"/>
    </xf>
    <xf numFmtId="0" fontId="30" fillId="35" borderId="10" xfId="0" applyFont="1" applyFill="1" applyBorder="1" applyAlignment="1">
      <alignment horizontal="left" vertical="center" wrapText="1"/>
    </xf>
    <xf numFmtId="0" fontId="30" fillId="34" borderId="10" xfId="0" applyFont="1" applyFill="1" applyBorder="1" applyAlignment="1">
      <alignment horizontal="left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31" fillId="32" borderId="10" xfId="53" applyNumberFormat="1" applyFont="1" applyFill="1" applyBorder="1" applyAlignment="1" applyProtection="1">
      <alignment horizontal="center" vertical="center" wrapText="1"/>
      <protection hidden="1"/>
    </xf>
    <xf numFmtId="49" fontId="21" fillId="33" borderId="10" xfId="0" applyNumberFormat="1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left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right" vertical="center" wrapText="1"/>
    </xf>
    <xf numFmtId="2" fontId="21" fillId="33" borderId="10" xfId="0" applyNumberFormat="1" applyFont="1" applyFill="1" applyBorder="1" applyAlignment="1">
      <alignment horizontal="center" vertical="center" wrapText="1"/>
    </xf>
    <xf numFmtId="2" fontId="30" fillId="4" borderId="1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wrapText="1"/>
    </xf>
    <xf numFmtId="169" fontId="30" fillId="0" borderId="15" xfId="0" applyNumberFormat="1" applyFont="1" applyFill="1" applyBorder="1" applyAlignment="1">
      <alignment horizontal="center" wrapText="1"/>
    </xf>
    <xf numFmtId="169" fontId="30" fillId="0" borderId="0" xfId="0" applyNumberFormat="1" applyFont="1" applyFill="1" applyBorder="1" applyAlignment="1">
      <alignment horizontal="center" wrapText="1"/>
    </xf>
    <xf numFmtId="49" fontId="31" fillId="0" borderId="10" xfId="0" applyNumberFormat="1" applyFont="1" applyBorder="1" applyAlignment="1">
      <alignment/>
    </xf>
    <xf numFmtId="0" fontId="30" fillId="32" borderId="10" xfId="53" applyNumberFormat="1" applyFont="1" applyFill="1" applyBorder="1" applyAlignment="1" applyProtection="1">
      <alignment horizontal="center" wrapText="1"/>
      <protection hidden="1"/>
    </xf>
    <xf numFmtId="0" fontId="31" fillId="32" borderId="10" xfId="53" applyNumberFormat="1" applyFont="1" applyFill="1" applyBorder="1" applyAlignment="1" applyProtection="1">
      <alignment horizontal="center" wrapText="1"/>
      <protection hidden="1"/>
    </xf>
    <xf numFmtId="49" fontId="21" fillId="33" borderId="10" xfId="0" applyNumberFormat="1" applyFont="1" applyFill="1" applyBorder="1" applyAlignment="1">
      <alignment horizontal="right" wrapText="1"/>
    </xf>
    <xf numFmtId="2" fontId="21" fillId="33" borderId="10" xfId="0" applyNumberFormat="1" applyFont="1" applyFill="1" applyBorder="1" applyAlignment="1">
      <alignment horizontal="center" wrapText="1"/>
    </xf>
    <xf numFmtId="49" fontId="32" fillId="36" borderId="10" xfId="0" applyNumberFormat="1" applyFont="1" applyFill="1" applyBorder="1" applyAlignment="1">
      <alignment horizontal="left" vertical="center" wrapText="1"/>
    </xf>
    <xf numFmtId="49" fontId="30" fillId="36" borderId="10" xfId="0" applyNumberFormat="1" applyFont="1" applyFill="1" applyBorder="1" applyAlignment="1">
      <alignment horizontal="center" vertical="center" wrapText="1"/>
    </xf>
    <xf numFmtId="49" fontId="30" fillId="18" borderId="10" xfId="0" applyNumberFormat="1" applyFont="1" applyFill="1" applyBorder="1" applyAlignment="1">
      <alignment wrapText="1"/>
    </xf>
    <xf numFmtId="49" fontId="30" fillId="35" borderId="10" xfId="0" applyNumberFormat="1" applyFont="1" applyFill="1" applyBorder="1" applyAlignment="1">
      <alignment wrapText="1"/>
    </xf>
    <xf numFmtId="49" fontId="32" fillId="36" borderId="10" xfId="0" applyNumberFormat="1" applyFont="1" applyFill="1" applyBorder="1" applyAlignment="1">
      <alignment horizontal="center" vertical="center" wrapText="1"/>
    </xf>
    <xf numFmtId="2" fontId="30" fillId="36" borderId="10" xfId="0" applyNumberFormat="1" applyFont="1" applyFill="1" applyBorder="1" applyAlignment="1">
      <alignment horizontal="center" vertical="center" wrapText="1"/>
    </xf>
    <xf numFmtId="49" fontId="32" fillId="36" borderId="10" xfId="0" applyNumberFormat="1" applyFont="1" applyFill="1" applyBorder="1" applyAlignment="1">
      <alignment wrapText="1"/>
    </xf>
    <xf numFmtId="49" fontId="32" fillId="36" borderId="10" xfId="0" applyNumberFormat="1" applyFont="1" applyFill="1" applyBorder="1" applyAlignment="1">
      <alignment horizontal="center"/>
    </xf>
    <xf numFmtId="49" fontId="38" fillId="36" borderId="10" xfId="0" applyNumberFormat="1" applyFont="1" applyFill="1" applyBorder="1" applyAlignment="1">
      <alignment horizontal="center"/>
    </xf>
    <xf numFmtId="2" fontId="10" fillId="18" borderId="10" xfId="54" applyNumberFormat="1" applyFont="1" applyFill="1" applyBorder="1" applyAlignment="1" applyProtection="1">
      <alignment horizontal="left" wrapText="1"/>
      <protection hidden="1"/>
    </xf>
    <xf numFmtId="0" fontId="8" fillId="0" borderId="10" xfId="0" applyFont="1" applyFill="1" applyBorder="1" applyAlignment="1">
      <alignment horizontal="left" wrapText="1"/>
    </xf>
    <xf numFmtId="0" fontId="30" fillId="4" borderId="10" xfId="0" applyFont="1" applyFill="1" applyBorder="1" applyAlignment="1">
      <alignment wrapText="1"/>
    </xf>
    <xf numFmtId="49" fontId="10" fillId="34" borderId="10" xfId="0" applyNumberFormat="1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/>
    </xf>
    <xf numFmtId="2" fontId="10" fillId="35" borderId="10" xfId="54" applyNumberFormat="1" applyFont="1" applyFill="1" applyBorder="1" applyAlignment="1" applyProtection="1">
      <alignment horizontal="left" wrapText="1"/>
      <protection hidden="1"/>
    </xf>
    <xf numFmtId="0" fontId="30" fillId="36" borderId="10" xfId="0" applyFont="1" applyFill="1" applyBorder="1" applyAlignment="1">
      <alignment wrapText="1"/>
    </xf>
    <xf numFmtId="49" fontId="30" fillId="36" borderId="10" xfId="0" applyNumberFormat="1" applyFont="1" applyFill="1" applyBorder="1" applyAlignment="1">
      <alignment horizontal="center"/>
    </xf>
    <xf numFmtId="1" fontId="39" fillId="33" borderId="10" xfId="0" applyNumberFormat="1" applyFont="1" applyFill="1" applyBorder="1" applyAlignment="1">
      <alignment horizontal="left" vertical="center" wrapText="1"/>
    </xf>
    <xf numFmtId="2" fontId="30" fillId="36" borderId="10" xfId="0" applyNumberFormat="1" applyFont="1" applyFill="1" applyBorder="1" applyAlignment="1">
      <alignment horizontal="center"/>
    </xf>
    <xf numFmtId="2" fontId="30" fillId="0" borderId="10" xfId="0" applyNumberFormat="1" applyFont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/>
    </xf>
    <xf numFmtId="169" fontId="20" fillId="32" borderId="15" xfId="0" applyNumberFormat="1" applyFont="1" applyFill="1" applyBorder="1" applyAlignment="1">
      <alignment horizontal="center" vertical="center" wrapText="1"/>
    </xf>
    <xf numFmtId="176" fontId="12" fillId="0" borderId="10" xfId="54" applyNumberFormat="1" applyFont="1" applyFill="1" applyBorder="1" applyAlignment="1" applyProtection="1">
      <alignment horizontal="center"/>
      <protection hidden="1"/>
    </xf>
    <xf numFmtId="174" fontId="12" fillId="0" borderId="10" xfId="54" applyNumberFormat="1" applyFont="1" applyFill="1" applyBorder="1" applyAlignment="1" applyProtection="1">
      <alignment horizontal="center"/>
      <protection hidden="1"/>
    </xf>
    <xf numFmtId="2" fontId="12" fillId="0" borderId="10" xfId="54" applyNumberFormat="1" applyFont="1" applyFill="1" applyBorder="1" applyAlignment="1" applyProtection="1">
      <alignment horizontal="center"/>
      <protection hidden="1"/>
    </xf>
    <xf numFmtId="1" fontId="13" fillId="4" borderId="10" xfId="0" applyNumberFormat="1" applyFont="1" applyFill="1" applyBorder="1" applyAlignment="1">
      <alignment horizontal="center" wrapText="1"/>
    </xf>
    <xf numFmtId="49" fontId="13" fillId="4" borderId="10" xfId="65" applyNumberFormat="1" applyFont="1" applyFill="1" applyBorder="1" applyAlignment="1">
      <alignment horizontal="center"/>
    </xf>
    <xf numFmtId="49" fontId="26" fillId="4" borderId="10" xfId="0" applyNumberFormat="1" applyFont="1" applyFill="1" applyBorder="1" applyAlignment="1">
      <alignment horizontal="center"/>
    </xf>
    <xf numFmtId="49" fontId="13" fillId="4" borderId="10" xfId="0" applyNumberFormat="1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 horizontal="left" wrapText="1"/>
    </xf>
    <xf numFmtId="0" fontId="12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30" fillId="32" borderId="16" xfId="0" applyFont="1" applyFill="1" applyBorder="1" applyAlignment="1">
      <alignment horizontal="center" vertical="center"/>
    </xf>
    <xf numFmtId="0" fontId="30" fillId="32" borderId="13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2" fontId="30" fillId="3" borderId="10" xfId="65" applyNumberFormat="1" applyFont="1" applyFill="1" applyBorder="1" applyAlignment="1">
      <alignment horizontal="center" wrapText="1"/>
    </xf>
    <xf numFmtId="0" fontId="21" fillId="3" borderId="10" xfId="0" applyFont="1" applyFill="1" applyBorder="1" applyAlignment="1">
      <alignment horizontal="center" vertical="center"/>
    </xf>
    <xf numFmtId="49" fontId="21" fillId="3" borderId="10" xfId="0" applyNumberFormat="1" applyFont="1" applyFill="1" applyBorder="1" applyAlignment="1">
      <alignment horizontal="center" wrapText="1"/>
    </xf>
    <xf numFmtId="49" fontId="21" fillId="3" borderId="10" xfId="0" applyNumberFormat="1" applyFont="1" applyFill="1" applyBorder="1" applyAlignment="1">
      <alignment horizontal="center" textRotation="90" wrapText="1"/>
    </xf>
    <xf numFmtId="49" fontId="24" fillId="3" borderId="10" xfId="0" applyNumberFormat="1" applyFont="1" applyFill="1" applyBorder="1" applyAlignment="1">
      <alignment horizontal="center" textRotation="90" wrapText="1"/>
    </xf>
    <xf numFmtId="0" fontId="9" fillId="3" borderId="10" xfId="0" applyFont="1" applyFill="1" applyBorder="1" applyAlignment="1">
      <alignment horizontal="center"/>
    </xf>
    <xf numFmtId="49" fontId="21" fillId="32" borderId="10" xfId="0" applyNumberFormat="1" applyFont="1" applyFill="1" applyBorder="1" applyAlignment="1">
      <alignment horizontal="center" textRotation="90" wrapText="1"/>
    </xf>
    <xf numFmtId="0" fontId="9" fillId="0" borderId="0" xfId="0" applyFont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7" fillId="32" borderId="0" xfId="0" applyFont="1" applyFill="1" applyAlignment="1">
      <alignment/>
    </xf>
    <xf numFmtId="0" fontId="21" fillId="3" borderId="10" xfId="0" applyFont="1" applyFill="1" applyBorder="1" applyAlignment="1">
      <alignment/>
    </xf>
    <xf numFmtId="0" fontId="21" fillId="3" borderId="10" xfId="0" applyFont="1" applyFill="1" applyBorder="1" applyAlignment="1">
      <alignment horizontal="center"/>
    </xf>
    <xf numFmtId="2" fontId="21" fillId="3" borderId="10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 wrapText="1"/>
    </xf>
    <xf numFmtId="49" fontId="30" fillId="18" borderId="10" xfId="0" applyNumberFormat="1" applyFont="1" applyFill="1" applyBorder="1" applyAlignment="1">
      <alignment horizontal="center" vertical="center" wrapText="1"/>
    </xf>
    <xf numFmtId="49" fontId="30" fillId="35" borderId="10" xfId="0" applyNumberFormat="1" applyFont="1" applyFill="1" applyBorder="1" applyAlignment="1">
      <alignment horizontal="center" vertical="center" wrapText="1"/>
    </xf>
    <xf numFmtId="1" fontId="30" fillId="18" borderId="10" xfId="0" applyNumberFormat="1" applyFont="1" applyFill="1" applyBorder="1" applyAlignment="1">
      <alignment horizontal="center" vertical="center" wrapText="1"/>
    </xf>
    <xf numFmtId="1" fontId="30" fillId="35" borderId="10" xfId="0" applyNumberFormat="1" applyFont="1" applyFill="1" applyBorder="1" applyAlignment="1">
      <alignment horizontal="center" vertical="center" wrapText="1"/>
    </xf>
    <xf numFmtId="1" fontId="30" fillId="4" borderId="10" xfId="0" applyNumberFormat="1" applyFont="1" applyFill="1" applyBorder="1" applyAlignment="1">
      <alignment horizontal="center" vertical="center" wrapText="1"/>
    </xf>
    <xf numFmtId="0" fontId="30" fillId="35" borderId="10" xfId="0" applyNumberFormat="1" applyFont="1" applyFill="1" applyBorder="1" applyAlignment="1">
      <alignment horizontal="center" wrapText="1"/>
    </xf>
    <xf numFmtId="2" fontId="31" fillId="18" borderId="10" xfId="54" applyNumberFormat="1" applyFont="1" applyFill="1" applyBorder="1" applyAlignment="1" applyProtection="1">
      <alignment horizontal="center" wrapText="1"/>
      <protection hidden="1"/>
    </xf>
    <xf numFmtId="2" fontId="31" fillId="32" borderId="10" xfId="54" applyNumberFormat="1" applyFont="1" applyFill="1" applyBorder="1" applyAlignment="1" applyProtection="1">
      <alignment horizontal="center" wrapText="1"/>
      <protection hidden="1"/>
    </xf>
    <xf numFmtId="0" fontId="10" fillId="18" borderId="10" xfId="0" applyNumberFormat="1" applyFont="1" applyFill="1" applyBorder="1" applyAlignment="1">
      <alignment horizontal="center" wrapText="1"/>
    </xf>
    <xf numFmtId="0" fontId="10" fillId="35" borderId="10" xfId="0" applyNumberFormat="1" applyFont="1" applyFill="1" applyBorder="1" applyAlignment="1">
      <alignment horizontal="center" wrapText="1"/>
    </xf>
    <xf numFmtId="0" fontId="8" fillId="34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wrapText="1"/>
    </xf>
    <xf numFmtId="49" fontId="32" fillId="36" borderId="10" xfId="0" applyNumberFormat="1" applyFont="1" applyFill="1" applyBorder="1" applyAlignment="1">
      <alignment horizontal="center" wrapText="1"/>
    </xf>
    <xf numFmtId="2" fontId="10" fillId="18" borderId="10" xfId="54" applyNumberFormat="1" applyFont="1" applyFill="1" applyBorder="1" applyAlignment="1" applyProtection="1">
      <alignment horizontal="center" wrapText="1"/>
      <protection hidden="1"/>
    </xf>
    <xf numFmtId="2" fontId="10" fillId="35" borderId="10" xfId="54" applyNumberFormat="1" applyFont="1" applyFill="1" applyBorder="1" applyAlignment="1" applyProtection="1">
      <alignment horizontal="center" wrapText="1"/>
      <protection hidden="1"/>
    </xf>
    <xf numFmtId="0" fontId="8" fillId="0" borderId="10" xfId="0" applyFont="1" applyFill="1" applyBorder="1" applyAlignment="1">
      <alignment horizontal="center" wrapText="1"/>
    </xf>
    <xf numFmtId="0" fontId="30" fillId="36" borderId="10" xfId="0" applyFont="1" applyFill="1" applyBorder="1" applyAlignment="1">
      <alignment horizontal="center" wrapText="1"/>
    </xf>
    <xf numFmtId="1" fontId="8" fillId="32" borderId="10" xfId="54" applyNumberFormat="1" applyFont="1" applyFill="1" applyBorder="1" applyAlignment="1" applyProtection="1">
      <alignment horizontal="center" wrapText="1"/>
      <protection hidden="1"/>
    </xf>
    <xf numFmtId="1" fontId="21" fillId="33" borderId="10" xfId="0" applyNumberFormat="1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24" fillId="32" borderId="10" xfId="53" applyNumberFormat="1" applyFont="1" applyFill="1" applyBorder="1" applyAlignment="1" applyProtection="1">
      <alignment horizontal="left" vertical="center" wrapText="1"/>
      <protection hidden="1"/>
    </xf>
    <xf numFmtId="49" fontId="24" fillId="32" borderId="10" xfId="0" applyNumberFormat="1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 wrapText="1"/>
    </xf>
    <xf numFmtId="49" fontId="21" fillId="4" borderId="10" xfId="0" applyNumberFormat="1" applyFont="1" applyFill="1" applyBorder="1" applyAlignment="1">
      <alignment vertical="center" wrapText="1"/>
    </xf>
    <xf numFmtId="49" fontId="21" fillId="4" borderId="10" xfId="0" applyNumberFormat="1" applyFont="1" applyFill="1" applyBorder="1" applyAlignment="1">
      <alignment horizontal="center" wrapText="1"/>
    </xf>
    <xf numFmtId="49" fontId="21" fillId="4" borderId="10" xfId="0" applyNumberFormat="1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2" fontId="21" fillId="4" borderId="10" xfId="0" applyNumberFormat="1" applyFont="1" applyFill="1" applyBorder="1" applyAlignment="1">
      <alignment horizontal="center" wrapText="1"/>
    </xf>
    <xf numFmtId="2" fontId="24" fillId="18" borderId="10" xfId="54" applyNumberFormat="1" applyFont="1" applyFill="1" applyBorder="1" applyAlignment="1" applyProtection="1">
      <alignment horizontal="left" wrapText="1"/>
      <protection hidden="1"/>
    </xf>
    <xf numFmtId="49" fontId="21" fillId="18" borderId="10" xfId="0" applyNumberFormat="1" applyFont="1" applyFill="1" applyBorder="1" applyAlignment="1">
      <alignment horizontal="center" wrapText="1"/>
    </xf>
    <xf numFmtId="49" fontId="21" fillId="18" borderId="10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2" fontId="21" fillId="18" borderId="10" xfId="0" applyNumberFormat="1" applyFont="1" applyFill="1" applyBorder="1" applyAlignment="1">
      <alignment horizontal="center" wrapText="1"/>
    </xf>
    <xf numFmtId="2" fontId="24" fillId="32" borderId="10" xfId="54" applyNumberFormat="1" applyFont="1" applyFill="1" applyBorder="1" applyAlignment="1" applyProtection="1">
      <alignment horizontal="left" wrapText="1"/>
      <protection hidden="1"/>
    </xf>
    <xf numFmtId="49" fontId="24" fillId="32" borderId="10" xfId="0" applyNumberFormat="1" applyFont="1" applyFill="1" applyBorder="1" applyAlignment="1">
      <alignment horizontal="center" wrapText="1"/>
    </xf>
    <xf numFmtId="2" fontId="24" fillId="32" borderId="10" xfId="0" applyNumberFormat="1" applyFont="1" applyFill="1" applyBorder="1" applyAlignment="1">
      <alignment horizontal="center" wrapText="1"/>
    </xf>
    <xf numFmtId="2" fontId="24" fillId="32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/>
    </xf>
    <xf numFmtId="1" fontId="21" fillId="4" borderId="10" xfId="0" applyNumberFormat="1" applyFont="1" applyFill="1" applyBorder="1" applyAlignment="1">
      <alignment horizontal="left" vertical="center" wrapText="1"/>
    </xf>
    <xf numFmtId="49" fontId="24" fillId="4" borderId="10" xfId="0" applyNumberFormat="1" applyFont="1" applyFill="1" applyBorder="1" applyAlignment="1">
      <alignment horizontal="center" wrapText="1"/>
    </xf>
    <xf numFmtId="2" fontId="21" fillId="4" borderId="10" xfId="0" applyNumberFormat="1" applyFont="1" applyFill="1" applyBorder="1" applyAlignment="1">
      <alignment horizontal="center"/>
    </xf>
    <xf numFmtId="0" fontId="21" fillId="18" borderId="10" xfId="0" applyFont="1" applyFill="1" applyBorder="1" applyAlignment="1">
      <alignment wrapText="1"/>
    </xf>
    <xf numFmtId="49" fontId="24" fillId="18" borderId="10" xfId="0" applyNumberFormat="1" applyFont="1" applyFill="1" applyBorder="1" applyAlignment="1">
      <alignment horizontal="center"/>
    </xf>
    <xf numFmtId="2" fontId="21" fillId="18" borderId="10" xfId="0" applyNumberFormat="1" applyFont="1" applyFill="1" applyBorder="1" applyAlignment="1">
      <alignment horizontal="center"/>
    </xf>
    <xf numFmtId="0" fontId="21" fillId="35" borderId="10" xfId="0" applyFont="1" applyFill="1" applyBorder="1" applyAlignment="1">
      <alignment wrapText="1"/>
    </xf>
    <xf numFmtId="49" fontId="21" fillId="35" borderId="10" xfId="0" applyNumberFormat="1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/>
    </xf>
    <xf numFmtId="2" fontId="21" fillId="35" borderId="10" xfId="0" applyNumberFormat="1" applyFont="1" applyFill="1" applyBorder="1" applyAlignment="1">
      <alignment horizontal="center"/>
    </xf>
    <xf numFmtId="0" fontId="24" fillId="34" borderId="10" xfId="0" applyFont="1" applyFill="1" applyBorder="1" applyAlignment="1">
      <alignment wrapText="1"/>
    </xf>
    <xf numFmtId="49" fontId="24" fillId="34" borderId="10" xfId="0" applyNumberFormat="1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2" fontId="24" fillId="34" borderId="10" xfId="0" applyNumberFormat="1" applyFont="1" applyFill="1" applyBorder="1" applyAlignment="1">
      <alignment horizontal="center"/>
    </xf>
    <xf numFmtId="0" fontId="24" fillId="32" borderId="10" xfId="0" applyFont="1" applyFill="1" applyBorder="1" applyAlignment="1">
      <alignment horizontal="left" wrapText="1"/>
    </xf>
    <xf numFmtId="0" fontId="21" fillId="35" borderId="10" xfId="0" applyNumberFormat="1" applyFont="1" applyFill="1" applyBorder="1" applyAlignment="1">
      <alignment wrapText="1"/>
    </xf>
    <xf numFmtId="49" fontId="24" fillId="35" borderId="10" xfId="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 wrapText="1"/>
    </xf>
    <xf numFmtId="49" fontId="21" fillId="34" borderId="10" xfId="0" applyNumberFormat="1" applyFont="1" applyFill="1" applyBorder="1" applyAlignment="1">
      <alignment horizontal="center"/>
    </xf>
    <xf numFmtId="2" fontId="21" fillId="34" borderId="10" xfId="0" applyNumberFormat="1" applyFont="1" applyFill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4" fillId="4" borderId="10" xfId="0" applyNumberFormat="1" applyFont="1" applyFill="1" applyBorder="1" applyAlignment="1">
      <alignment horizontal="center"/>
    </xf>
    <xf numFmtId="0" fontId="21" fillId="34" borderId="10" xfId="0" applyNumberFormat="1" applyFont="1" applyFill="1" applyBorder="1" applyAlignment="1">
      <alignment wrapText="1"/>
    </xf>
    <xf numFmtId="49" fontId="21" fillId="4" borderId="10" xfId="0" applyNumberFormat="1" applyFont="1" applyFill="1" applyBorder="1" applyAlignment="1">
      <alignment horizontal="left" wrapText="1"/>
    </xf>
    <xf numFmtId="49" fontId="40" fillId="4" borderId="10" xfId="0" applyNumberFormat="1" applyFont="1" applyFill="1" applyBorder="1" applyAlignment="1">
      <alignment horizontal="center"/>
    </xf>
    <xf numFmtId="2" fontId="9" fillId="4" borderId="10" xfId="0" applyNumberFormat="1" applyFont="1" applyFill="1" applyBorder="1" applyAlignment="1">
      <alignment horizontal="center"/>
    </xf>
    <xf numFmtId="49" fontId="21" fillId="18" borderId="10" xfId="0" applyNumberFormat="1" applyFont="1" applyFill="1" applyBorder="1" applyAlignment="1">
      <alignment horizontal="left" wrapText="1"/>
    </xf>
    <xf numFmtId="49" fontId="21" fillId="35" borderId="10" xfId="0" applyNumberFormat="1" applyFont="1" applyFill="1" applyBorder="1" applyAlignment="1">
      <alignment horizontal="left" wrapText="1"/>
    </xf>
    <xf numFmtId="49" fontId="21" fillId="35" borderId="10" xfId="0" applyNumberFormat="1" applyFont="1" applyFill="1" applyBorder="1" applyAlignment="1">
      <alignment horizontal="center" wrapText="1"/>
    </xf>
    <xf numFmtId="0" fontId="21" fillId="34" borderId="10" xfId="0" applyNumberFormat="1" applyFont="1" applyFill="1" applyBorder="1" applyAlignment="1">
      <alignment horizontal="center" wrapText="1"/>
    </xf>
    <xf numFmtId="0" fontId="24" fillId="32" borderId="10" xfId="0" applyNumberFormat="1" applyFont="1" applyFill="1" applyBorder="1" applyAlignment="1">
      <alignment horizontal="center" wrapText="1"/>
    </xf>
    <xf numFmtId="2" fontId="21" fillId="35" borderId="10" xfId="0" applyNumberFormat="1" applyFont="1" applyFill="1" applyBorder="1" applyAlignment="1">
      <alignment horizontal="left" wrapText="1"/>
    </xf>
    <xf numFmtId="2" fontId="21" fillId="35" borderId="10" xfId="0" applyNumberFormat="1" applyFont="1" applyFill="1" applyBorder="1" applyAlignment="1">
      <alignment horizontal="center" wrapText="1"/>
    </xf>
    <xf numFmtId="0" fontId="9" fillId="18" borderId="10" xfId="0" applyNumberFormat="1" applyFont="1" applyFill="1" applyBorder="1" applyAlignment="1">
      <alignment wrapText="1"/>
    </xf>
    <xf numFmtId="49" fontId="9" fillId="18" borderId="10" xfId="0" applyNumberFormat="1" applyFont="1" applyFill="1" applyBorder="1" applyAlignment="1">
      <alignment horizontal="center"/>
    </xf>
    <xf numFmtId="49" fontId="7" fillId="18" borderId="10" xfId="0" applyNumberFormat="1" applyFont="1" applyFill="1" applyBorder="1" applyAlignment="1">
      <alignment horizontal="center" wrapText="1"/>
    </xf>
    <xf numFmtId="2" fontId="9" fillId="18" borderId="10" xfId="0" applyNumberFormat="1" applyFont="1" applyFill="1" applyBorder="1" applyAlignment="1">
      <alignment horizontal="center"/>
    </xf>
    <xf numFmtId="0" fontId="9" fillId="35" borderId="10" xfId="0" applyNumberFormat="1" applyFont="1" applyFill="1" applyBorder="1" applyAlignment="1">
      <alignment wrapText="1"/>
    </xf>
    <xf numFmtId="49" fontId="9" fillId="35" borderId="10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 wrapText="1"/>
    </xf>
    <xf numFmtId="2" fontId="9" fillId="35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 wrapText="1"/>
    </xf>
    <xf numFmtId="2" fontId="7" fillId="34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wrapText="1"/>
    </xf>
    <xf numFmtId="2" fontId="7" fillId="32" borderId="10" xfId="0" applyNumberFormat="1" applyFont="1" applyFill="1" applyBorder="1" applyAlignment="1">
      <alignment horizontal="center"/>
    </xf>
    <xf numFmtId="2" fontId="40" fillId="33" borderId="10" xfId="0" applyNumberFormat="1" applyFont="1" applyFill="1" applyBorder="1" applyAlignment="1">
      <alignment horizontal="center"/>
    </xf>
    <xf numFmtId="2" fontId="43" fillId="33" borderId="10" xfId="0" applyNumberFormat="1" applyFont="1" applyFill="1" applyBorder="1" applyAlignment="1">
      <alignment horizontal="center"/>
    </xf>
    <xf numFmtId="2" fontId="21" fillId="33" borderId="10" xfId="0" applyNumberFormat="1" applyFont="1" applyFill="1" applyBorder="1" applyAlignment="1">
      <alignment horizontal="center"/>
    </xf>
    <xf numFmtId="2" fontId="40" fillId="4" borderId="10" xfId="0" applyNumberFormat="1" applyFont="1" applyFill="1" applyBorder="1" applyAlignment="1">
      <alignment horizontal="center"/>
    </xf>
    <xf numFmtId="2" fontId="43" fillId="4" borderId="10" xfId="0" applyNumberFormat="1" applyFont="1" applyFill="1" applyBorder="1" applyAlignment="1">
      <alignment horizontal="center"/>
    </xf>
    <xf numFmtId="0" fontId="21" fillId="18" borderId="10" xfId="0" applyFont="1" applyFill="1" applyBorder="1" applyAlignment="1">
      <alignment horizontal="center" wrapText="1"/>
    </xf>
    <xf numFmtId="0" fontId="21" fillId="35" borderId="10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center" wrapText="1"/>
    </xf>
    <xf numFmtId="0" fontId="24" fillId="32" borderId="10" xfId="0" applyFont="1" applyFill="1" applyBorder="1" applyAlignment="1">
      <alignment horizontal="center" wrapText="1"/>
    </xf>
    <xf numFmtId="0" fontId="21" fillId="18" borderId="10" xfId="0" applyFont="1" applyFill="1" applyBorder="1" applyAlignment="1">
      <alignment horizontal="left" wrapText="1"/>
    </xf>
    <xf numFmtId="0" fontId="21" fillId="35" borderId="10" xfId="0" applyFont="1" applyFill="1" applyBorder="1" applyAlignment="1">
      <alignment horizontal="left" wrapText="1"/>
    </xf>
    <xf numFmtId="0" fontId="21" fillId="34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horizontal="center"/>
    </xf>
    <xf numFmtId="49" fontId="19" fillId="4" borderId="10" xfId="0" applyNumberFormat="1" applyFont="1" applyFill="1" applyBorder="1" applyAlignment="1">
      <alignment horizontal="center"/>
    </xf>
    <xf numFmtId="0" fontId="21" fillId="35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32" borderId="10" xfId="53" applyNumberFormat="1" applyFont="1" applyFill="1" applyBorder="1" applyAlignment="1" applyProtection="1">
      <alignment horizontal="center" wrapText="1"/>
      <protection hidden="1"/>
    </xf>
    <xf numFmtId="49" fontId="21" fillId="32" borderId="10" xfId="0" applyNumberFormat="1" applyFont="1" applyFill="1" applyBorder="1" applyAlignment="1">
      <alignment horizontal="center"/>
    </xf>
    <xf numFmtId="0" fontId="21" fillId="32" borderId="10" xfId="0" applyFont="1" applyFill="1" applyBorder="1" applyAlignment="1">
      <alignment horizontal="center"/>
    </xf>
    <xf numFmtId="0" fontId="24" fillId="32" borderId="10" xfId="53" applyNumberFormat="1" applyFont="1" applyFill="1" applyBorder="1" applyAlignment="1" applyProtection="1">
      <alignment horizontal="center" wrapText="1"/>
      <protection hidden="1"/>
    </xf>
    <xf numFmtId="0" fontId="21" fillId="4" borderId="10" xfId="0" applyFont="1" applyFill="1" applyBorder="1" applyAlignment="1">
      <alignment horizontal="center"/>
    </xf>
    <xf numFmtId="0" fontId="21" fillId="18" borderId="10" xfId="0" applyFont="1" applyFill="1" applyBorder="1" applyAlignment="1">
      <alignment horizontal="center"/>
    </xf>
    <xf numFmtId="49" fontId="24" fillId="32" borderId="10" xfId="0" applyNumberFormat="1" applyFont="1" applyFill="1" applyBorder="1" applyAlignment="1">
      <alignment wrapText="1"/>
    </xf>
    <xf numFmtId="49" fontId="21" fillId="4" borderId="10" xfId="0" applyNumberFormat="1" applyFont="1" applyFill="1" applyBorder="1" applyAlignment="1">
      <alignment horizontal="left" vertical="center" wrapText="1"/>
    </xf>
    <xf numFmtId="49" fontId="21" fillId="34" borderId="10" xfId="0" applyNumberFormat="1" applyFont="1" applyFill="1" applyBorder="1" applyAlignment="1">
      <alignment wrapText="1"/>
    </xf>
    <xf numFmtId="0" fontId="24" fillId="32" borderId="10" xfId="53" applyNumberFormat="1" applyFont="1" applyFill="1" applyBorder="1" applyAlignment="1" applyProtection="1">
      <alignment horizontal="center" vertical="center" wrapText="1"/>
      <protection hidden="1"/>
    </xf>
    <xf numFmtId="49" fontId="21" fillId="4" borderId="10" xfId="0" applyNumberFormat="1" applyFont="1" applyFill="1" applyBorder="1" applyAlignment="1">
      <alignment horizontal="center" vertical="center" wrapText="1"/>
    </xf>
    <xf numFmtId="2" fontId="21" fillId="4" borderId="10" xfId="0" applyNumberFormat="1" applyFont="1" applyFill="1" applyBorder="1" applyAlignment="1">
      <alignment horizontal="center" vertical="center" wrapText="1"/>
    </xf>
    <xf numFmtId="49" fontId="44" fillId="36" borderId="10" xfId="0" applyNumberFormat="1" applyFont="1" applyFill="1" applyBorder="1" applyAlignment="1">
      <alignment horizontal="left" vertical="center" wrapText="1"/>
    </xf>
    <xf numFmtId="49" fontId="44" fillId="36" borderId="10" xfId="0" applyNumberFormat="1" applyFont="1" applyFill="1" applyBorder="1" applyAlignment="1">
      <alignment horizontal="center" vertical="center" wrapText="1"/>
    </xf>
    <xf numFmtId="49" fontId="21" fillId="36" borderId="10" xfId="0" applyNumberFormat="1" applyFont="1" applyFill="1" applyBorder="1" applyAlignment="1">
      <alignment horizontal="center" vertical="center" wrapText="1"/>
    </xf>
    <xf numFmtId="2" fontId="21" fillId="36" borderId="10" xfId="0" applyNumberFormat="1" applyFont="1" applyFill="1" applyBorder="1" applyAlignment="1">
      <alignment horizontal="center" vertical="center" wrapText="1"/>
    </xf>
    <xf numFmtId="49" fontId="21" fillId="18" borderId="10" xfId="0" applyNumberFormat="1" applyFont="1" applyFill="1" applyBorder="1" applyAlignment="1">
      <alignment wrapText="1"/>
    </xf>
    <xf numFmtId="49" fontId="21" fillId="34" borderId="10" xfId="0" applyNumberFormat="1" applyFont="1" applyFill="1" applyBorder="1" applyAlignment="1">
      <alignment horizontal="center" wrapText="1"/>
    </xf>
    <xf numFmtId="0" fontId="24" fillId="32" borderId="10" xfId="0" applyFont="1" applyFill="1" applyBorder="1" applyAlignment="1">
      <alignment/>
    </xf>
    <xf numFmtId="49" fontId="44" fillId="36" borderId="10" xfId="0" applyNumberFormat="1" applyFont="1" applyFill="1" applyBorder="1" applyAlignment="1">
      <alignment wrapText="1"/>
    </xf>
    <xf numFmtId="49" fontId="44" fillId="36" borderId="10" xfId="0" applyNumberFormat="1" applyFont="1" applyFill="1" applyBorder="1" applyAlignment="1">
      <alignment horizontal="center"/>
    </xf>
    <xf numFmtId="49" fontId="45" fillId="36" borderId="10" xfId="0" applyNumberFormat="1" applyFont="1" applyFill="1" applyBorder="1" applyAlignment="1">
      <alignment horizontal="center"/>
    </xf>
    <xf numFmtId="49" fontId="21" fillId="35" borderId="10" xfId="0" applyNumberFormat="1" applyFont="1" applyFill="1" applyBorder="1" applyAlignment="1">
      <alignment wrapText="1"/>
    </xf>
    <xf numFmtId="2" fontId="9" fillId="18" borderId="10" xfId="54" applyNumberFormat="1" applyFont="1" applyFill="1" applyBorder="1" applyAlignment="1" applyProtection="1">
      <alignment horizontal="left" wrapText="1"/>
      <protection hidden="1"/>
    </xf>
    <xf numFmtId="2" fontId="9" fillId="35" borderId="10" xfId="54" applyNumberFormat="1" applyFont="1" applyFill="1" applyBorder="1" applyAlignment="1" applyProtection="1">
      <alignment horizontal="left" wrapText="1"/>
      <protection hidden="1"/>
    </xf>
    <xf numFmtId="49" fontId="9" fillId="34" borderId="10" xfId="0" applyNumberFormat="1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2" fontId="7" fillId="32" borderId="10" xfId="54" applyNumberFormat="1" applyFont="1" applyFill="1" applyBorder="1" applyAlignment="1" applyProtection="1">
      <alignment horizontal="left" wrapText="1"/>
      <protection hidden="1"/>
    </xf>
    <xf numFmtId="0" fontId="21" fillId="4" borderId="10" xfId="0" applyFont="1" applyFill="1" applyBorder="1" applyAlignment="1">
      <alignment wrapText="1"/>
    </xf>
    <xf numFmtId="0" fontId="21" fillId="4" borderId="10" xfId="0" applyFont="1" applyFill="1" applyBorder="1" applyAlignment="1">
      <alignment horizontal="left" wrapText="1"/>
    </xf>
    <xf numFmtId="0" fontId="21" fillId="36" borderId="10" xfId="0" applyFont="1" applyFill="1" applyBorder="1" applyAlignment="1">
      <alignment wrapText="1"/>
    </xf>
    <xf numFmtId="49" fontId="21" fillId="36" borderId="10" xfId="0" applyNumberFormat="1" applyFont="1" applyFill="1" applyBorder="1" applyAlignment="1">
      <alignment horizontal="center"/>
    </xf>
    <xf numFmtId="2" fontId="21" fillId="36" borderId="10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 wrapText="1"/>
    </xf>
    <xf numFmtId="49" fontId="9" fillId="4" borderId="10" xfId="65" applyNumberFormat="1" applyFont="1" applyFill="1" applyBorder="1" applyAlignment="1">
      <alignment horizontal="center"/>
    </xf>
    <xf numFmtId="49" fontId="46" fillId="4" borderId="10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left" wrapText="1"/>
    </xf>
    <xf numFmtId="49" fontId="9" fillId="0" borderId="10" xfId="65" applyNumberFormat="1" applyFont="1" applyFill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0" fontId="7" fillId="0" borderId="10" xfId="54" applyNumberFormat="1" applyFont="1" applyFill="1" applyBorder="1" applyAlignment="1" applyProtection="1">
      <alignment horizontal="left" vertical="center" wrapText="1"/>
      <protection hidden="1"/>
    </xf>
    <xf numFmtId="49" fontId="7" fillId="0" borderId="10" xfId="65" applyNumberFormat="1" applyFont="1" applyFill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74" fontId="7" fillId="0" borderId="10" xfId="54" applyNumberFormat="1" applyFont="1" applyFill="1" applyBorder="1" applyAlignment="1" applyProtection="1">
      <alignment horizontal="center"/>
      <protection hidden="1"/>
    </xf>
    <xf numFmtId="2" fontId="7" fillId="0" borderId="10" xfId="54" applyNumberFormat="1" applyFont="1" applyFill="1" applyBorder="1" applyAlignment="1" applyProtection="1">
      <alignment horizontal="center"/>
      <protection hidden="1"/>
    </xf>
    <xf numFmtId="176" fontId="7" fillId="0" borderId="10" xfId="54" applyNumberFormat="1" applyFont="1" applyFill="1" applyBorder="1" applyAlignment="1" applyProtection="1">
      <alignment horizontal="center"/>
      <protection hidden="1"/>
    </xf>
    <xf numFmtId="0" fontId="9" fillId="0" borderId="10" xfId="54" applyNumberFormat="1" applyFont="1" applyFill="1" applyBorder="1" applyAlignment="1" applyProtection="1">
      <alignment horizontal="right" vertical="center" wrapText="1"/>
      <protection hidden="1"/>
    </xf>
    <xf numFmtId="2" fontId="21" fillId="0" borderId="10" xfId="0" applyNumberFormat="1" applyFont="1" applyBorder="1" applyAlignment="1">
      <alignment horizontal="center"/>
    </xf>
    <xf numFmtId="0" fontId="7" fillId="0" borderId="0" xfId="54" applyNumberFormat="1" applyFont="1" applyFill="1" applyBorder="1" applyAlignment="1" applyProtection="1">
      <alignment vertical="center" wrapText="1"/>
      <protection hidden="1"/>
    </xf>
    <xf numFmtId="174" fontId="7" fillId="0" borderId="0" xfId="54" applyNumberFormat="1" applyFont="1" applyFill="1" applyBorder="1" applyAlignment="1" applyProtection="1">
      <alignment horizontal="center"/>
      <protection hidden="1"/>
    </xf>
    <xf numFmtId="2" fontId="7" fillId="0" borderId="0" xfId="54" applyNumberFormat="1" applyFont="1" applyFill="1" applyBorder="1" applyAlignment="1" applyProtection="1">
      <alignment horizontal="center"/>
      <protection hidden="1"/>
    </xf>
    <xf numFmtId="2" fontId="7" fillId="0" borderId="17" xfId="54" applyNumberFormat="1" applyFont="1" applyFill="1" applyBorder="1" applyAlignment="1" applyProtection="1">
      <alignment horizontal="center"/>
      <protection hidden="1"/>
    </xf>
    <xf numFmtId="176" fontId="7" fillId="0" borderId="17" xfId="54" applyNumberFormat="1" applyFont="1" applyFill="1" applyBorder="1" applyAlignment="1" applyProtection="1">
      <alignment horizontal="center"/>
      <protection hidden="1"/>
    </xf>
    <xf numFmtId="2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49" fontId="0" fillId="4" borderId="10" xfId="0" applyNumberFormat="1" applyFont="1" applyFill="1" applyBorder="1" applyAlignment="1">
      <alignment horizontal="center"/>
    </xf>
    <xf numFmtId="2" fontId="24" fillId="4" borderId="10" xfId="0" applyNumberFormat="1" applyFont="1" applyFill="1" applyBorder="1" applyAlignment="1">
      <alignment horizontal="center"/>
    </xf>
    <xf numFmtId="49" fontId="0" fillId="32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7" fillId="0" borderId="0" xfId="0" applyFont="1" applyAlignment="1">
      <alignment wrapText="1"/>
    </xf>
    <xf numFmtId="0" fontId="4" fillId="0" borderId="11" xfId="0" applyFont="1" applyBorder="1" applyAlignment="1">
      <alignment horizont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Border="1" applyAlignment="1">
      <alignment horizontal="right" vertical="justify"/>
    </xf>
    <xf numFmtId="0" fontId="17" fillId="0" borderId="15" xfId="0" applyFont="1" applyBorder="1" applyAlignment="1">
      <alignment horizontal="right" vertical="justify"/>
    </xf>
    <xf numFmtId="0" fontId="16" fillId="0" borderId="0" xfId="0" applyFont="1" applyAlignment="1">
      <alignment horizont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31" fillId="0" borderId="0" xfId="0" applyFont="1" applyAlignment="1">
      <alignment horizontal="right" wrapText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49" fontId="30" fillId="32" borderId="10" xfId="0" applyNumberFormat="1" applyFont="1" applyFill="1" applyBorder="1" applyAlignment="1">
      <alignment horizontal="center" wrapText="1"/>
    </xf>
    <xf numFmtId="2" fontId="30" fillId="32" borderId="10" xfId="65" applyNumberFormat="1" applyFont="1" applyFill="1" applyBorder="1" applyAlignment="1">
      <alignment horizontal="center" wrapText="1"/>
    </xf>
    <xf numFmtId="169" fontId="13" fillId="0" borderId="0" xfId="56" applyNumberFormat="1" applyFont="1" applyFill="1" applyBorder="1" applyAlignment="1">
      <alignment horizontal="center" vertical="center" wrapText="1"/>
      <protection/>
    </xf>
    <xf numFmtId="169" fontId="31" fillId="0" borderId="15" xfId="0" applyNumberFormat="1" applyFont="1" applyFill="1" applyBorder="1" applyAlignment="1">
      <alignment horizontal="right" wrapText="1"/>
    </xf>
    <xf numFmtId="0" fontId="21" fillId="0" borderId="0" xfId="0" applyFont="1" applyFill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21" fillId="32" borderId="10" xfId="0" applyNumberFormat="1" applyFont="1" applyFill="1" applyBorder="1" applyAlignment="1">
      <alignment horizontal="center" wrapText="1"/>
    </xf>
    <xf numFmtId="2" fontId="21" fillId="32" borderId="10" xfId="65" applyNumberFormat="1" applyFont="1" applyFill="1" applyBorder="1" applyAlignment="1">
      <alignment horizontal="center" wrapText="1"/>
    </xf>
    <xf numFmtId="0" fontId="4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horizontal="center" vertical="center" wrapText="1"/>
    </xf>
    <xf numFmtId="0" fontId="21" fillId="32" borderId="16" xfId="0" applyFont="1" applyFill="1" applyBorder="1" applyAlignment="1">
      <alignment horizontal="center" vertical="center"/>
    </xf>
    <xf numFmtId="0" fontId="21" fillId="32" borderId="13" xfId="0" applyFont="1" applyFill="1" applyBorder="1" applyAlignment="1">
      <alignment horizontal="center" vertical="center"/>
    </xf>
    <xf numFmtId="49" fontId="30" fillId="3" borderId="11" xfId="0" applyNumberFormat="1" applyFont="1" applyFill="1" applyBorder="1" applyAlignment="1">
      <alignment horizontal="center" textRotation="90" wrapText="1"/>
    </xf>
    <xf numFmtId="49" fontId="30" fillId="3" borderId="21" xfId="0" applyNumberFormat="1" applyFont="1" applyFill="1" applyBorder="1" applyAlignment="1">
      <alignment horizontal="center" textRotation="90" wrapText="1"/>
    </xf>
    <xf numFmtId="49" fontId="30" fillId="3" borderId="12" xfId="0" applyNumberFormat="1" applyFont="1" applyFill="1" applyBorder="1" applyAlignment="1">
      <alignment horizontal="center" textRotation="90" wrapText="1"/>
    </xf>
    <xf numFmtId="49" fontId="21" fillId="3" borderId="11" xfId="0" applyNumberFormat="1" applyFont="1" applyFill="1" applyBorder="1" applyAlignment="1">
      <alignment horizontal="center"/>
    </xf>
    <xf numFmtId="49" fontId="21" fillId="3" borderId="21" xfId="0" applyNumberFormat="1" applyFont="1" applyFill="1" applyBorder="1" applyAlignment="1">
      <alignment horizontal="center"/>
    </xf>
    <xf numFmtId="49" fontId="21" fillId="3" borderId="1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16" xfId="0" applyFont="1" applyBorder="1" applyAlignment="1">
      <alignment horizontal="center" textRotation="180"/>
    </xf>
    <xf numFmtId="0" fontId="10" fillId="0" borderId="13" xfId="0" applyFont="1" applyBorder="1" applyAlignment="1">
      <alignment horizontal="center" textRotation="180"/>
    </xf>
    <xf numFmtId="0" fontId="30" fillId="32" borderId="16" xfId="0" applyFont="1" applyFill="1" applyBorder="1" applyAlignment="1">
      <alignment horizontal="center" vertical="center"/>
    </xf>
    <xf numFmtId="0" fontId="30" fillId="32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49" fontId="21" fillId="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1" fillId="32" borderId="1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Обычный_Прил3" xfId="55"/>
    <cellStyle name="Обычный_сентябрь приложения к решению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C59"/>
  <sheetViews>
    <sheetView zoomScale="85" zoomScaleNormal="85" zoomScalePageLayoutView="0" workbookViewId="0" topLeftCell="A1">
      <selection activeCell="H45" sqref="H45"/>
    </sheetView>
  </sheetViews>
  <sheetFormatPr defaultColWidth="9.140625" defaultRowHeight="12.75"/>
  <cols>
    <col min="2" max="2" width="28.00390625" style="0" customWidth="1"/>
    <col min="3" max="3" width="84.28125" style="0" customWidth="1"/>
  </cols>
  <sheetData>
    <row r="1" spans="1:3" ht="12.75">
      <c r="A1" s="41"/>
      <c r="B1" s="41"/>
      <c r="C1" s="42" t="s">
        <v>15</v>
      </c>
    </row>
    <row r="2" spans="1:3" ht="12.75">
      <c r="A2" s="474" t="s">
        <v>6</v>
      </c>
      <c r="B2" s="474"/>
      <c r="C2" s="474"/>
    </row>
    <row r="3" spans="1:3" ht="12.75">
      <c r="A3" s="474" t="s">
        <v>16</v>
      </c>
      <c r="B3" s="474"/>
      <c r="C3" s="474"/>
    </row>
    <row r="4" spans="1:3" ht="12.75">
      <c r="A4" s="474" t="s">
        <v>124</v>
      </c>
      <c r="B4" s="474"/>
      <c r="C4" s="474"/>
    </row>
    <row r="5" spans="1:3" ht="12.75">
      <c r="A5" s="474" t="s">
        <v>17</v>
      </c>
      <c r="B5" s="474"/>
      <c r="C5" s="474"/>
    </row>
    <row r="6" spans="1:3" ht="12.75" customHeight="1">
      <c r="A6" s="475" t="s">
        <v>18</v>
      </c>
      <c r="B6" s="475"/>
      <c r="C6" s="475"/>
    </row>
    <row r="7" spans="1:3" ht="24" customHeight="1">
      <c r="A7" s="476"/>
      <c r="B7" s="476"/>
      <c r="C7" s="476"/>
    </row>
    <row r="8" spans="1:3" ht="30.75" customHeight="1">
      <c r="A8" s="477" t="s">
        <v>19</v>
      </c>
      <c r="B8" s="478"/>
      <c r="C8" s="479" t="s">
        <v>20</v>
      </c>
    </row>
    <row r="9" spans="1:3" ht="12.75">
      <c r="A9" s="482" t="s">
        <v>21</v>
      </c>
      <c r="B9" s="483" t="s">
        <v>22</v>
      </c>
      <c r="C9" s="480"/>
    </row>
    <row r="10" spans="1:3" ht="25.5" customHeight="1">
      <c r="A10" s="482"/>
      <c r="B10" s="484"/>
      <c r="C10" s="481"/>
    </row>
    <row r="11" spans="1:3" ht="16.5" customHeight="1">
      <c r="A11" s="43" t="s">
        <v>23</v>
      </c>
      <c r="B11" s="488" t="s">
        <v>24</v>
      </c>
      <c r="C11" s="486"/>
    </row>
    <row r="12" spans="1:3" ht="15" customHeight="1">
      <c r="A12" s="44" t="s">
        <v>23</v>
      </c>
      <c r="B12" s="33" t="s">
        <v>25</v>
      </c>
      <c r="C12" s="45" t="s">
        <v>26</v>
      </c>
    </row>
    <row r="13" spans="1:3" ht="16.5" customHeight="1">
      <c r="A13" s="44" t="s">
        <v>23</v>
      </c>
      <c r="B13" s="33" t="s">
        <v>27</v>
      </c>
      <c r="C13" s="45" t="s">
        <v>28</v>
      </c>
    </row>
    <row r="14" spans="1:3" ht="16.5" customHeight="1">
      <c r="A14" s="44" t="s">
        <v>23</v>
      </c>
      <c r="B14" s="46" t="s">
        <v>29</v>
      </c>
      <c r="C14" s="45" t="s">
        <v>30</v>
      </c>
    </row>
    <row r="15" spans="1:3" ht="12.75">
      <c r="A15" s="44" t="s">
        <v>23</v>
      </c>
      <c r="B15" s="46" t="s">
        <v>31</v>
      </c>
      <c r="C15" s="45" t="s">
        <v>32</v>
      </c>
    </row>
    <row r="16" spans="1:3" ht="15" customHeight="1">
      <c r="A16" s="44" t="s">
        <v>23</v>
      </c>
      <c r="B16" s="47" t="s">
        <v>33</v>
      </c>
      <c r="C16" s="45" t="s">
        <v>34</v>
      </c>
    </row>
    <row r="17" spans="1:3" ht="12.75" customHeight="1">
      <c r="A17" s="479">
        <v>850</v>
      </c>
      <c r="B17" s="489" t="s">
        <v>35</v>
      </c>
      <c r="C17" s="490"/>
    </row>
    <row r="18" spans="1:3" ht="6" customHeight="1">
      <c r="A18" s="481"/>
      <c r="B18" s="491"/>
      <c r="C18" s="492"/>
    </row>
    <row r="19" spans="1:3" ht="12.75">
      <c r="A19" s="44" t="s">
        <v>36</v>
      </c>
      <c r="B19" s="47" t="s">
        <v>37</v>
      </c>
      <c r="C19" s="48" t="s">
        <v>38</v>
      </c>
    </row>
    <row r="20" spans="1:3" ht="15.75" customHeight="1">
      <c r="A20" s="49">
        <v>850</v>
      </c>
      <c r="B20" s="49" t="s">
        <v>39</v>
      </c>
      <c r="C20" s="48" t="s">
        <v>40</v>
      </c>
    </row>
    <row r="21" spans="1:3" ht="24" customHeight="1">
      <c r="A21" s="44" t="s">
        <v>36</v>
      </c>
      <c r="B21" s="47" t="s">
        <v>41</v>
      </c>
      <c r="C21" s="48" t="s">
        <v>42</v>
      </c>
    </row>
    <row r="22" spans="1:3" ht="18" customHeight="1">
      <c r="A22" s="44" t="s">
        <v>36</v>
      </c>
      <c r="B22" s="47" t="s">
        <v>43</v>
      </c>
      <c r="C22" s="48" t="s">
        <v>44</v>
      </c>
    </row>
    <row r="23" spans="1:3" ht="51">
      <c r="A23" s="44" t="s">
        <v>36</v>
      </c>
      <c r="B23" s="47" t="s">
        <v>45</v>
      </c>
      <c r="C23" s="48" t="s">
        <v>46</v>
      </c>
    </row>
    <row r="24" spans="1:3" ht="12.75" customHeight="1">
      <c r="A24" s="479">
        <v>851</v>
      </c>
      <c r="B24" s="489" t="s">
        <v>47</v>
      </c>
      <c r="C24" s="490"/>
    </row>
    <row r="25" spans="1:3" ht="3.75" customHeight="1">
      <c r="A25" s="493"/>
      <c r="B25" s="491"/>
      <c r="C25" s="492"/>
    </row>
    <row r="26" spans="1:3" ht="51" customHeight="1">
      <c r="A26" s="50" t="s">
        <v>48</v>
      </c>
      <c r="B26" s="51" t="s">
        <v>49</v>
      </c>
      <c r="C26" s="48" t="s">
        <v>50</v>
      </c>
    </row>
    <row r="27" spans="1:3" ht="26.25" customHeight="1">
      <c r="A27" s="50" t="s">
        <v>48</v>
      </c>
      <c r="B27" s="51" t="s">
        <v>51</v>
      </c>
      <c r="C27" s="48" t="s">
        <v>52</v>
      </c>
    </row>
    <row r="28" spans="1:3" ht="20.25" customHeight="1">
      <c r="A28" s="50" t="s">
        <v>48</v>
      </c>
      <c r="B28" s="49" t="s">
        <v>37</v>
      </c>
      <c r="C28" s="48" t="s">
        <v>38</v>
      </c>
    </row>
    <row r="29" spans="1:3" ht="15" customHeight="1">
      <c r="A29" s="52" t="s">
        <v>375</v>
      </c>
      <c r="B29" s="485" t="s">
        <v>53</v>
      </c>
      <c r="C29" s="486"/>
    </row>
    <row r="30" spans="1:3" ht="43.5" customHeight="1">
      <c r="A30" s="49">
        <v>871</v>
      </c>
      <c r="B30" s="49" t="s">
        <v>54</v>
      </c>
      <c r="C30" s="48" t="s">
        <v>55</v>
      </c>
    </row>
    <row r="31" spans="1:3" ht="44.25" customHeight="1">
      <c r="A31" s="49">
        <v>871</v>
      </c>
      <c r="B31" s="49" t="s">
        <v>56</v>
      </c>
      <c r="C31" s="48" t="s">
        <v>57</v>
      </c>
    </row>
    <row r="32" spans="1:3" ht="42.75" customHeight="1">
      <c r="A32" s="49">
        <v>871</v>
      </c>
      <c r="B32" s="49" t="s">
        <v>100</v>
      </c>
      <c r="C32" s="48" t="s">
        <v>101</v>
      </c>
    </row>
    <row r="33" spans="1:3" ht="44.25" customHeight="1">
      <c r="A33" s="49">
        <v>871</v>
      </c>
      <c r="B33" s="49" t="s">
        <v>102</v>
      </c>
      <c r="C33" s="48" t="s">
        <v>103</v>
      </c>
    </row>
    <row r="34" spans="1:3" ht="55.5" customHeight="1">
      <c r="A34" s="49">
        <v>871</v>
      </c>
      <c r="B34" s="49" t="s">
        <v>104</v>
      </c>
      <c r="C34" s="48" t="s">
        <v>105</v>
      </c>
    </row>
    <row r="35" spans="1:3" ht="30.75" customHeight="1">
      <c r="A35" s="49">
        <v>871</v>
      </c>
      <c r="B35" s="49" t="s">
        <v>106</v>
      </c>
      <c r="C35" s="48" t="s">
        <v>107</v>
      </c>
    </row>
    <row r="36" spans="1:3" ht="30.75" customHeight="1">
      <c r="A36" s="85">
        <v>871</v>
      </c>
      <c r="B36" s="85" t="s">
        <v>122</v>
      </c>
      <c r="C36" s="86" t="s">
        <v>123</v>
      </c>
    </row>
    <row r="37" spans="1:3" ht="19.5" customHeight="1">
      <c r="A37" s="49">
        <v>871</v>
      </c>
      <c r="B37" s="49" t="s">
        <v>37</v>
      </c>
      <c r="C37" s="48" t="s">
        <v>38</v>
      </c>
    </row>
    <row r="38" spans="1:3" ht="19.5" customHeight="1">
      <c r="A38" s="49">
        <v>871</v>
      </c>
      <c r="B38" s="49" t="s">
        <v>58</v>
      </c>
      <c r="C38" s="48" t="s">
        <v>59</v>
      </c>
    </row>
    <row r="39" spans="1:3" ht="24.75" customHeight="1">
      <c r="A39" s="50" t="s">
        <v>375</v>
      </c>
      <c r="B39" s="51" t="s">
        <v>60</v>
      </c>
      <c r="C39" s="53" t="s">
        <v>61</v>
      </c>
    </row>
    <row r="40" spans="1:3" ht="24.75" customHeight="1">
      <c r="A40" s="54">
        <v>871</v>
      </c>
      <c r="B40" s="54" t="s">
        <v>62</v>
      </c>
      <c r="C40" s="55" t="s">
        <v>63</v>
      </c>
    </row>
    <row r="41" spans="1:3" ht="42" customHeight="1">
      <c r="A41" s="54">
        <v>871</v>
      </c>
      <c r="B41" s="54" t="s">
        <v>64</v>
      </c>
      <c r="C41" s="55" t="s">
        <v>65</v>
      </c>
    </row>
    <row r="42" spans="1:3" ht="19.5" customHeight="1">
      <c r="A42" s="54" t="s">
        <v>375</v>
      </c>
      <c r="B42" s="54" t="s">
        <v>66</v>
      </c>
      <c r="C42" s="55" t="s">
        <v>67</v>
      </c>
    </row>
    <row r="43" spans="1:3" ht="18.75" customHeight="1">
      <c r="A43" s="54" t="s">
        <v>375</v>
      </c>
      <c r="B43" s="54" t="s">
        <v>68</v>
      </c>
      <c r="C43" s="55" t="s">
        <v>69</v>
      </c>
    </row>
    <row r="44" spans="1:3" ht="47.25" customHeight="1">
      <c r="A44" s="85">
        <v>871</v>
      </c>
      <c r="B44" s="85" t="s">
        <v>94</v>
      </c>
      <c r="C44" s="86" t="s">
        <v>111</v>
      </c>
    </row>
    <row r="45" spans="1:3" ht="18.75" customHeight="1">
      <c r="A45" s="85">
        <v>871</v>
      </c>
      <c r="B45" s="85" t="s">
        <v>112</v>
      </c>
      <c r="C45" s="86" t="s">
        <v>113</v>
      </c>
    </row>
    <row r="46" spans="1:3" ht="18.75" customHeight="1">
      <c r="A46" s="85">
        <v>871</v>
      </c>
      <c r="B46" s="85" t="s">
        <v>114</v>
      </c>
      <c r="C46" s="86" t="s">
        <v>115</v>
      </c>
    </row>
    <row r="47" spans="1:3" ht="40.5" customHeight="1">
      <c r="A47" s="85">
        <v>871</v>
      </c>
      <c r="B47" s="85" t="s">
        <v>116</v>
      </c>
      <c r="C47" s="86" t="s">
        <v>117</v>
      </c>
    </row>
    <row r="48" spans="1:3" ht="18.75" customHeight="1">
      <c r="A48" s="85">
        <v>871</v>
      </c>
      <c r="B48" s="85" t="s">
        <v>118</v>
      </c>
      <c r="C48" s="86" t="s">
        <v>119</v>
      </c>
    </row>
    <row r="49" spans="1:3" ht="42" customHeight="1">
      <c r="A49" s="85">
        <v>871</v>
      </c>
      <c r="B49" s="85" t="s">
        <v>120</v>
      </c>
      <c r="C49" s="86" t="s">
        <v>121</v>
      </c>
    </row>
    <row r="50" spans="1:3" ht="30" customHeight="1">
      <c r="A50" s="50" t="s">
        <v>375</v>
      </c>
      <c r="B50" s="51" t="s">
        <v>70</v>
      </c>
      <c r="C50" s="48" t="s">
        <v>71</v>
      </c>
    </row>
    <row r="51" spans="1:3" ht="30" customHeight="1">
      <c r="A51" s="50" t="s">
        <v>375</v>
      </c>
      <c r="B51" s="51" t="s">
        <v>72</v>
      </c>
      <c r="C51" s="48" t="s">
        <v>73</v>
      </c>
    </row>
    <row r="52" spans="1:3" ht="27" customHeight="1">
      <c r="A52" s="50" t="s">
        <v>375</v>
      </c>
      <c r="B52" s="78" t="s">
        <v>94</v>
      </c>
      <c r="C52" s="79" t="s">
        <v>95</v>
      </c>
    </row>
    <row r="53" spans="1:3" ht="18" customHeight="1">
      <c r="A53" s="50" t="s">
        <v>375</v>
      </c>
      <c r="B53" s="51" t="s">
        <v>75</v>
      </c>
      <c r="C53" s="56" t="s">
        <v>76</v>
      </c>
    </row>
    <row r="54" spans="1:3" ht="17.25" customHeight="1">
      <c r="A54" s="50" t="s">
        <v>375</v>
      </c>
      <c r="B54" s="51" t="s">
        <v>77</v>
      </c>
      <c r="C54" s="56" t="s">
        <v>78</v>
      </c>
    </row>
    <row r="55" spans="1:3" ht="15" customHeight="1">
      <c r="A55" s="50" t="s">
        <v>375</v>
      </c>
      <c r="B55" s="51" t="s">
        <v>79</v>
      </c>
      <c r="C55" s="57" t="s">
        <v>80</v>
      </c>
    </row>
    <row r="56" ht="14.25" customHeight="1" hidden="1"/>
    <row r="57" spans="1:3" ht="26.25" customHeight="1">
      <c r="A57" s="487" t="s">
        <v>81</v>
      </c>
      <c r="B57" s="487"/>
      <c r="C57" s="487"/>
    </row>
    <row r="58" ht="18" customHeight="1"/>
    <row r="59" spans="1:3" ht="38.25" customHeight="1">
      <c r="A59" s="487" t="s">
        <v>82</v>
      </c>
      <c r="B59" s="487"/>
      <c r="C59" s="487"/>
    </row>
  </sheetData>
  <sheetProtection/>
  <mergeCells count="17">
    <mergeCell ref="B29:C29"/>
    <mergeCell ref="A57:C57"/>
    <mergeCell ref="A59:C59"/>
    <mergeCell ref="B11:C11"/>
    <mergeCell ref="A17:A18"/>
    <mergeCell ref="B17:C18"/>
    <mergeCell ref="A24:A25"/>
    <mergeCell ref="B24:C25"/>
    <mergeCell ref="A2:C2"/>
    <mergeCell ref="A3:C3"/>
    <mergeCell ref="A4:C4"/>
    <mergeCell ref="A5:C5"/>
    <mergeCell ref="A6:C7"/>
    <mergeCell ref="A8:B8"/>
    <mergeCell ref="C8:C10"/>
    <mergeCell ref="A9:A10"/>
    <mergeCell ref="B9:B10"/>
  </mergeCells>
  <printOptions/>
  <pageMargins left="0.84" right="0.27" top="0.27" bottom="0.3" header="0.21" footer="0.23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K126"/>
  <sheetViews>
    <sheetView zoomScale="110" zoomScaleNormal="110" zoomScalePageLayoutView="0" workbookViewId="0" topLeftCell="A64">
      <selection activeCell="H1" sqref="H1"/>
    </sheetView>
  </sheetViews>
  <sheetFormatPr defaultColWidth="9.140625" defaultRowHeight="12.75"/>
  <cols>
    <col min="1" max="1" width="1.1484375" style="81" customWidth="1"/>
    <col min="2" max="2" width="52.140625" style="0" customWidth="1"/>
    <col min="3" max="3" width="4.8515625" style="0" customWidth="1"/>
    <col min="4" max="4" width="4.7109375" style="0" customWidth="1"/>
    <col min="5" max="5" width="5.421875" style="0" customWidth="1"/>
    <col min="6" max="6" width="8.8515625" style="0" customWidth="1"/>
    <col min="7" max="7" width="7.7109375" style="0" customWidth="1"/>
    <col min="8" max="8" width="9.00390625" style="0" customWidth="1"/>
  </cols>
  <sheetData>
    <row r="1" spans="1:11" ht="12.75">
      <c r="A1" s="1"/>
      <c r="B1" s="1"/>
      <c r="C1" s="1"/>
      <c r="D1" s="1"/>
      <c r="E1" s="1"/>
      <c r="H1" s="1" t="s">
        <v>14</v>
      </c>
      <c r="I1" s="1"/>
      <c r="J1" s="1"/>
      <c r="K1" s="1"/>
    </row>
    <row r="2" spans="1:11" ht="12.75" customHeight="1">
      <c r="A2" s="1"/>
      <c r="B2" s="5"/>
      <c r="C2" s="5"/>
      <c r="D2" s="5"/>
      <c r="E2" s="5"/>
      <c r="F2" s="5"/>
      <c r="G2" s="5"/>
      <c r="H2" s="5"/>
      <c r="I2" s="14"/>
      <c r="J2" s="14"/>
      <c r="K2" s="1"/>
    </row>
    <row r="3" spans="1:11" ht="50.25" customHeight="1">
      <c r="A3" s="1"/>
      <c r="B3" s="1"/>
      <c r="C3" s="1"/>
      <c r="D3" s="535" t="s">
        <v>236</v>
      </c>
      <c r="E3" s="535"/>
      <c r="F3" s="535"/>
      <c r="G3" s="535"/>
      <c r="H3" s="535"/>
      <c r="I3" s="5"/>
      <c r="J3" s="5"/>
      <c r="K3" s="5"/>
    </row>
    <row r="4" spans="1:11" ht="12.75">
      <c r="A4" s="1"/>
      <c r="B4" s="1"/>
      <c r="C4" s="1"/>
      <c r="D4" s="1"/>
      <c r="E4" s="505" t="s">
        <v>244</v>
      </c>
      <c r="F4" s="505"/>
      <c r="G4" s="505"/>
      <c r="H4" s="505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81.75" customHeight="1">
      <c r="A6" s="540" t="s">
        <v>216</v>
      </c>
      <c r="B6" s="540"/>
      <c r="C6" s="540"/>
      <c r="D6" s="540"/>
      <c r="E6" s="540"/>
      <c r="F6" s="540"/>
      <c r="G6" s="540"/>
      <c r="H6" s="540"/>
      <c r="I6" s="540"/>
      <c r="J6" s="1"/>
      <c r="K6" s="1"/>
    </row>
    <row r="7" spans="1:10" ht="21">
      <c r="A7" s="80"/>
      <c r="B7" s="105" t="s">
        <v>391</v>
      </c>
      <c r="C7" s="511" t="s">
        <v>139</v>
      </c>
      <c r="D7" s="511"/>
      <c r="E7" s="511"/>
      <c r="F7" s="511"/>
      <c r="G7" s="511"/>
      <c r="H7" s="511"/>
      <c r="I7" s="512" t="s">
        <v>92</v>
      </c>
      <c r="J7" s="1"/>
    </row>
    <row r="8" spans="2:9" ht="38.25">
      <c r="B8" s="105"/>
      <c r="C8" s="106" t="s">
        <v>394</v>
      </c>
      <c r="D8" s="106" t="s">
        <v>393</v>
      </c>
      <c r="E8" s="511" t="s">
        <v>392</v>
      </c>
      <c r="F8" s="511"/>
      <c r="G8" s="511"/>
      <c r="H8" s="173" t="s">
        <v>140</v>
      </c>
      <c r="I8" s="512"/>
    </row>
    <row r="9" spans="2:9" ht="32.25">
      <c r="B9" s="137" t="s">
        <v>191</v>
      </c>
      <c r="C9" s="98" t="s">
        <v>362</v>
      </c>
      <c r="D9" s="98">
        <v>11</v>
      </c>
      <c r="E9" s="98" t="s">
        <v>363</v>
      </c>
      <c r="F9" s="98"/>
      <c r="G9" s="98"/>
      <c r="H9" s="110"/>
      <c r="I9" s="151">
        <f>I10</f>
        <v>50</v>
      </c>
    </row>
    <row r="10" spans="2:9" ht="42.75">
      <c r="B10" s="168" t="s">
        <v>192</v>
      </c>
      <c r="C10" s="130" t="s">
        <v>362</v>
      </c>
      <c r="D10" s="130" t="s">
        <v>11</v>
      </c>
      <c r="E10" s="130" t="s">
        <v>363</v>
      </c>
      <c r="F10" s="130" t="s">
        <v>145</v>
      </c>
      <c r="G10" s="130"/>
      <c r="H10" s="131"/>
      <c r="I10" s="166">
        <f>I11</f>
        <v>50</v>
      </c>
    </row>
    <row r="11" spans="2:9" ht="12.75">
      <c r="B11" s="100" t="s">
        <v>193</v>
      </c>
      <c r="C11" s="101" t="s">
        <v>362</v>
      </c>
      <c r="D11" s="101" t="s">
        <v>11</v>
      </c>
      <c r="E11" s="101" t="s">
        <v>363</v>
      </c>
      <c r="F11" s="101" t="s">
        <v>145</v>
      </c>
      <c r="G11" s="101" t="s">
        <v>194</v>
      </c>
      <c r="H11" s="112"/>
      <c r="I11" s="202">
        <f>I12</f>
        <v>50</v>
      </c>
    </row>
    <row r="12" spans="2:9" ht="12.75">
      <c r="B12" s="117" t="s">
        <v>178</v>
      </c>
      <c r="C12" s="244"/>
      <c r="D12" s="244"/>
      <c r="E12" s="244"/>
      <c r="F12" s="244"/>
      <c r="G12" s="244"/>
      <c r="H12" s="111" t="s">
        <v>175</v>
      </c>
      <c r="I12" s="222">
        <v>50</v>
      </c>
    </row>
    <row r="13" spans="2:9" ht="32.25">
      <c r="B13" s="135" t="s">
        <v>206</v>
      </c>
      <c r="C13" s="98" t="s">
        <v>362</v>
      </c>
      <c r="D13" s="98" t="s">
        <v>195</v>
      </c>
      <c r="E13" s="98" t="s">
        <v>364</v>
      </c>
      <c r="F13" s="98"/>
      <c r="G13" s="98"/>
      <c r="H13" s="110"/>
      <c r="I13" s="151">
        <f>I14</f>
        <v>1372.3999999999999</v>
      </c>
    </row>
    <row r="14" spans="2:9" ht="44.25" customHeight="1">
      <c r="B14" s="141" t="s">
        <v>207</v>
      </c>
      <c r="C14" s="130" t="s">
        <v>362</v>
      </c>
      <c r="D14" s="130" t="s">
        <v>195</v>
      </c>
      <c r="E14" s="130" t="s">
        <v>364</v>
      </c>
      <c r="F14" s="130" t="s">
        <v>145</v>
      </c>
      <c r="G14" s="130"/>
      <c r="H14" s="131"/>
      <c r="I14" s="166">
        <f>I15</f>
        <v>1372.3999999999999</v>
      </c>
    </row>
    <row r="15" spans="2:9" ht="56.25">
      <c r="B15" s="133" t="s">
        <v>208</v>
      </c>
      <c r="C15" s="101" t="s">
        <v>362</v>
      </c>
      <c r="D15" s="101" t="s">
        <v>195</v>
      </c>
      <c r="E15" s="101" t="s">
        <v>364</v>
      </c>
      <c r="F15" s="101" t="s">
        <v>145</v>
      </c>
      <c r="G15" s="101" t="s">
        <v>197</v>
      </c>
      <c r="H15" s="112"/>
      <c r="I15" s="202">
        <f>I16+I17</f>
        <v>1372.3999999999999</v>
      </c>
    </row>
    <row r="16" spans="2:9" ht="45">
      <c r="B16" s="118" t="s">
        <v>152</v>
      </c>
      <c r="C16" s="116" t="s">
        <v>362</v>
      </c>
      <c r="D16" s="116" t="s">
        <v>195</v>
      </c>
      <c r="E16" s="116" t="s">
        <v>364</v>
      </c>
      <c r="F16" s="116" t="s">
        <v>145</v>
      </c>
      <c r="G16" s="116" t="s">
        <v>197</v>
      </c>
      <c r="H16" s="116" t="s">
        <v>174</v>
      </c>
      <c r="I16" s="222">
        <v>1236.1</v>
      </c>
    </row>
    <row r="17" spans="2:9" ht="22.5">
      <c r="B17" s="169" t="s">
        <v>190</v>
      </c>
      <c r="C17" s="116" t="s">
        <v>362</v>
      </c>
      <c r="D17" s="116" t="s">
        <v>195</v>
      </c>
      <c r="E17" s="116" t="s">
        <v>364</v>
      </c>
      <c r="F17" s="116" t="s">
        <v>145</v>
      </c>
      <c r="G17" s="116" t="s">
        <v>197</v>
      </c>
      <c r="H17" s="116" t="s">
        <v>151</v>
      </c>
      <c r="I17" s="222">
        <v>136.3</v>
      </c>
    </row>
    <row r="18" spans="2:9" ht="32.25">
      <c r="B18" s="135" t="s">
        <v>211</v>
      </c>
      <c r="C18" s="98" t="s">
        <v>362</v>
      </c>
      <c r="D18" s="98" t="s">
        <v>195</v>
      </c>
      <c r="E18" s="98" t="s">
        <v>362</v>
      </c>
      <c r="F18" s="98"/>
      <c r="G18" s="98"/>
      <c r="H18" s="110"/>
      <c r="I18" s="151">
        <f>I19+I22+I25</f>
        <v>572.2</v>
      </c>
    </row>
    <row r="19" spans="2:9" ht="63.75">
      <c r="B19" s="141" t="s">
        <v>212</v>
      </c>
      <c r="C19" s="130" t="s">
        <v>362</v>
      </c>
      <c r="D19" s="130" t="s">
        <v>195</v>
      </c>
      <c r="E19" s="130" t="s">
        <v>362</v>
      </c>
      <c r="F19" s="130" t="s">
        <v>145</v>
      </c>
      <c r="G19" s="130"/>
      <c r="H19" s="131"/>
      <c r="I19" s="166" t="str">
        <f>I20</f>
        <v>200</v>
      </c>
    </row>
    <row r="20" spans="2:9" ht="74.25">
      <c r="B20" s="100" t="s">
        <v>213</v>
      </c>
      <c r="C20" s="101" t="s">
        <v>362</v>
      </c>
      <c r="D20" s="101" t="s">
        <v>195</v>
      </c>
      <c r="E20" s="101" t="s">
        <v>362</v>
      </c>
      <c r="F20" s="101" t="s">
        <v>145</v>
      </c>
      <c r="G20" s="101" t="s">
        <v>199</v>
      </c>
      <c r="H20" s="126"/>
      <c r="I20" s="202" t="str">
        <f>I21</f>
        <v>200</v>
      </c>
    </row>
    <row r="21" spans="2:9" ht="22.5">
      <c r="B21" s="169" t="s">
        <v>190</v>
      </c>
      <c r="C21" s="116" t="s">
        <v>362</v>
      </c>
      <c r="D21" s="116" t="s">
        <v>195</v>
      </c>
      <c r="E21" s="116" t="s">
        <v>362</v>
      </c>
      <c r="F21" s="116" t="s">
        <v>145</v>
      </c>
      <c r="G21" s="116" t="s">
        <v>199</v>
      </c>
      <c r="H21" s="116">
        <v>200</v>
      </c>
      <c r="I21" s="156" t="s">
        <v>151</v>
      </c>
    </row>
    <row r="22" spans="2:9" ht="63.75">
      <c r="B22" s="141" t="s">
        <v>214</v>
      </c>
      <c r="C22" s="130" t="s">
        <v>362</v>
      </c>
      <c r="D22" s="130" t="s">
        <v>195</v>
      </c>
      <c r="E22" s="130" t="s">
        <v>362</v>
      </c>
      <c r="F22" s="130" t="s">
        <v>157</v>
      </c>
      <c r="G22" s="130"/>
      <c r="H22" s="132"/>
      <c r="I22" s="166" t="str">
        <f>I23</f>
        <v>349,1</v>
      </c>
    </row>
    <row r="23" spans="2:9" ht="63" customHeight="1">
      <c r="B23" s="113" t="s">
        <v>215</v>
      </c>
      <c r="C23" s="101" t="s">
        <v>362</v>
      </c>
      <c r="D23" s="101" t="s">
        <v>195</v>
      </c>
      <c r="E23" s="101" t="s">
        <v>362</v>
      </c>
      <c r="F23" s="101" t="s">
        <v>157</v>
      </c>
      <c r="G23" s="101" t="s">
        <v>200</v>
      </c>
      <c r="H23" s="126"/>
      <c r="I23" s="202" t="str">
        <f>I24</f>
        <v>349,1</v>
      </c>
    </row>
    <row r="24" spans="2:9" ht="22.5">
      <c r="B24" s="169" t="s">
        <v>190</v>
      </c>
      <c r="C24" s="116" t="s">
        <v>362</v>
      </c>
      <c r="D24" s="116" t="s">
        <v>195</v>
      </c>
      <c r="E24" s="116" t="s">
        <v>362</v>
      </c>
      <c r="F24" s="116" t="s">
        <v>157</v>
      </c>
      <c r="G24" s="116" t="s">
        <v>200</v>
      </c>
      <c r="H24" s="116" t="s">
        <v>151</v>
      </c>
      <c r="I24" s="156" t="s">
        <v>205</v>
      </c>
    </row>
    <row r="25" spans="2:9" ht="63.75">
      <c r="B25" s="141" t="s">
        <v>245</v>
      </c>
      <c r="C25" s="130" t="s">
        <v>362</v>
      </c>
      <c r="D25" s="130" t="s">
        <v>195</v>
      </c>
      <c r="E25" s="130" t="s">
        <v>362</v>
      </c>
      <c r="F25" s="130" t="s">
        <v>171</v>
      </c>
      <c r="G25" s="130"/>
      <c r="H25" s="132"/>
      <c r="I25" s="166">
        <f>I26</f>
        <v>23.1</v>
      </c>
    </row>
    <row r="26" spans="2:9" ht="74.25">
      <c r="B26" s="113" t="s">
        <v>246</v>
      </c>
      <c r="C26" s="101" t="s">
        <v>362</v>
      </c>
      <c r="D26" s="101" t="s">
        <v>195</v>
      </c>
      <c r="E26" s="101" t="s">
        <v>362</v>
      </c>
      <c r="F26" s="101" t="s">
        <v>171</v>
      </c>
      <c r="G26" s="101" t="s">
        <v>203</v>
      </c>
      <c r="H26" s="126"/>
      <c r="I26" s="202">
        <f>I27</f>
        <v>23.1</v>
      </c>
    </row>
    <row r="27" spans="2:9" ht="22.5">
      <c r="B27" s="169" t="s">
        <v>190</v>
      </c>
      <c r="C27" s="116" t="s">
        <v>362</v>
      </c>
      <c r="D27" s="116" t="s">
        <v>195</v>
      </c>
      <c r="E27" s="116" t="s">
        <v>362</v>
      </c>
      <c r="F27" s="116" t="s">
        <v>171</v>
      </c>
      <c r="G27" s="116" t="s">
        <v>203</v>
      </c>
      <c r="H27" s="127">
        <v>200</v>
      </c>
      <c r="I27" s="222">
        <v>23.1</v>
      </c>
    </row>
    <row r="28" spans="2:9" ht="42.75">
      <c r="B28" s="137" t="s">
        <v>259</v>
      </c>
      <c r="C28" s="98" t="s">
        <v>363</v>
      </c>
      <c r="D28" s="98" t="s">
        <v>423</v>
      </c>
      <c r="E28" s="98" t="s">
        <v>363</v>
      </c>
      <c r="F28" s="98"/>
      <c r="G28" s="98"/>
      <c r="H28" s="110"/>
      <c r="I28" s="151">
        <f>I29+I32</f>
        <v>110.5</v>
      </c>
    </row>
    <row r="29" spans="2:9" ht="74.25">
      <c r="B29" s="168" t="s">
        <v>260</v>
      </c>
      <c r="C29" s="130" t="s">
        <v>363</v>
      </c>
      <c r="D29" s="130" t="s">
        <v>423</v>
      </c>
      <c r="E29" s="130" t="s">
        <v>363</v>
      </c>
      <c r="F29" s="130" t="s">
        <v>145</v>
      </c>
      <c r="G29" s="130"/>
      <c r="H29" s="131"/>
      <c r="I29" s="166">
        <f>I30</f>
        <v>100</v>
      </c>
    </row>
    <row r="30" spans="2:9" ht="84.75">
      <c r="B30" s="100" t="s">
        <v>262</v>
      </c>
      <c r="C30" s="101" t="s">
        <v>363</v>
      </c>
      <c r="D30" s="101" t="s">
        <v>423</v>
      </c>
      <c r="E30" s="101" t="s">
        <v>363</v>
      </c>
      <c r="F30" s="101" t="s">
        <v>145</v>
      </c>
      <c r="G30" s="101" t="s">
        <v>257</v>
      </c>
      <c r="H30" s="112"/>
      <c r="I30" s="202">
        <f>I31</f>
        <v>100</v>
      </c>
    </row>
    <row r="31" spans="2:9" ht="22.5">
      <c r="B31" s="169" t="s">
        <v>190</v>
      </c>
      <c r="C31" s="116" t="s">
        <v>363</v>
      </c>
      <c r="D31" s="116" t="s">
        <v>423</v>
      </c>
      <c r="E31" s="116" t="s">
        <v>363</v>
      </c>
      <c r="F31" s="116" t="s">
        <v>145</v>
      </c>
      <c r="G31" s="116" t="s">
        <v>257</v>
      </c>
      <c r="H31" s="116" t="s">
        <v>151</v>
      </c>
      <c r="I31" s="156">
        <v>100</v>
      </c>
    </row>
    <row r="32" spans="2:9" ht="53.25">
      <c r="B32" s="168" t="s">
        <v>263</v>
      </c>
      <c r="C32" s="130" t="s">
        <v>363</v>
      </c>
      <c r="D32" s="130" t="s">
        <v>423</v>
      </c>
      <c r="E32" s="130" t="s">
        <v>363</v>
      </c>
      <c r="F32" s="130" t="s">
        <v>157</v>
      </c>
      <c r="G32" s="130"/>
      <c r="H32" s="131"/>
      <c r="I32" s="166">
        <f>I33</f>
        <v>10.5</v>
      </c>
    </row>
    <row r="33" spans="2:9" ht="74.25">
      <c r="B33" s="100" t="s">
        <v>264</v>
      </c>
      <c r="C33" s="101" t="s">
        <v>363</v>
      </c>
      <c r="D33" s="101" t="s">
        <v>423</v>
      </c>
      <c r="E33" s="101" t="s">
        <v>363</v>
      </c>
      <c r="F33" s="101" t="s">
        <v>157</v>
      </c>
      <c r="G33" s="101" t="s">
        <v>258</v>
      </c>
      <c r="H33" s="112"/>
      <c r="I33" s="202">
        <f>I34</f>
        <v>10.5</v>
      </c>
    </row>
    <row r="34" spans="2:9" ht="22.5">
      <c r="B34" s="169" t="s">
        <v>190</v>
      </c>
      <c r="C34" s="111" t="s">
        <v>363</v>
      </c>
      <c r="D34" s="111" t="s">
        <v>423</v>
      </c>
      <c r="E34" s="111" t="s">
        <v>363</v>
      </c>
      <c r="F34" s="111" t="s">
        <v>157</v>
      </c>
      <c r="G34" s="111" t="s">
        <v>258</v>
      </c>
      <c r="H34" s="111" t="s">
        <v>151</v>
      </c>
      <c r="I34" s="222">
        <v>10.5</v>
      </c>
    </row>
    <row r="35" spans="2:9" ht="42.75">
      <c r="B35" s="137" t="s">
        <v>277</v>
      </c>
      <c r="C35" s="98" t="s">
        <v>363</v>
      </c>
      <c r="D35" s="98" t="s">
        <v>266</v>
      </c>
      <c r="E35" s="98" t="s">
        <v>363</v>
      </c>
      <c r="F35" s="98"/>
      <c r="G35" s="98"/>
      <c r="H35" s="110"/>
      <c r="I35" s="151">
        <f>I36</f>
        <v>105</v>
      </c>
    </row>
    <row r="36" spans="2:9" ht="63.75">
      <c r="B36" s="143" t="s">
        <v>278</v>
      </c>
      <c r="C36" s="130" t="s">
        <v>363</v>
      </c>
      <c r="D36" s="130" t="s">
        <v>266</v>
      </c>
      <c r="E36" s="130" t="s">
        <v>363</v>
      </c>
      <c r="F36" s="130" t="s">
        <v>171</v>
      </c>
      <c r="G36" s="130"/>
      <c r="H36" s="131"/>
      <c r="I36" s="166">
        <f>I37+I39</f>
        <v>105</v>
      </c>
    </row>
    <row r="37" spans="2:9" ht="84.75">
      <c r="B37" s="190" t="s">
        <v>279</v>
      </c>
      <c r="C37" s="101" t="s">
        <v>363</v>
      </c>
      <c r="D37" s="101" t="s">
        <v>266</v>
      </c>
      <c r="E37" s="101" t="s">
        <v>363</v>
      </c>
      <c r="F37" s="101" t="s">
        <v>171</v>
      </c>
      <c r="G37" s="101" t="s">
        <v>267</v>
      </c>
      <c r="H37" s="112"/>
      <c r="I37" s="202">
        <f>I38</f>
        <v>100</v>
      </c>
    </row>
    <row r="38" spans="2:9" ht="22.5">
      <c r="B38" s="169" t="s">
        <v>190</v>
      </c>
      <c r="C38" s="116" t="s">
        <v>363</v>
      </c>
      <c r="D38" s="116" t="s">
        <v>266</v>
      </c>
      <c r="E38" s="116" t="s">
        <v>363</v>
      </c>
      <c r="F38" s="116" t="s">
        <v>171</v>
      </c>
      <c r="G38" s="116" t="s">
        <v>267</v>
      </c>
      <c r="H38" s="111" t="s">
        <v>151</v>
      </c>
      <c r="I38" s="222">
        <v>100</v>
      </c>
    </row>
    <row r="39" spans="2:9" ht="74.25">
      <c r="B39" s="100" t="s">
        <v>280</v>
      </c>
      <c r="C39" s="101" t="s">
        <v>363</v>
      </c>
      <c r="D39" s="101" t="s">
        <v>266</v>
      </c>
      <c r="E39" s="101" t="s">
        <v>363</v>
      </c>
      <c r="F39" s="101" t="s">
        <v>171</v>
      </c>
      <c r="G39" s="101" t="s">
        <v>268</v>
      </c>
      <c r="H39" s="112"/>
      <c r="I39" s="202">
        <f>I40</f>
        <v>5</v>
      </c>
    </row>
    <row r="40" spans="2:9" ht="22.5">
      <c r="B40" s="169" t="s">
        <v>190</v>
      </c>
      <c r="C40" s="116" t="s">
        <v>363</v>
      </c>
      <c r="D40" s="116" t="s">
        <v>266</v>
      </c>
      <c r="E40" s="116" t="s">
        <v>363</v>
      </c>
      <c r="F40" s="116" t="s">
        <v>171</v>
      </c>
      <c r="G40" s="116" t="s">
        <v>268</v>
      </c>
      <c r="H40" s="111" t="s">
        <v>151</v>
      </c>
      <c r="I40" s="222">
        <v>5</v>
      </c>
    </row>
    <row r="41" spans="2:9" ht="21.75">
      <c r="B41" s="199" t="s">
        <v>281</v>
      </c>
      <c r="C41" s="98" t="s">
        <v>366</v>
      </c>
      <c r="D41" s="98" t="s">
        <v>423</v>
      </c>
      <c r="E41" s="98" t="s">
        <v>366</v>
      </c>
      <c r="F41" s="98"/>
      <c r="G41" s="98"/>
      <c r="H41" s="110"/>
      <c r="I41" s="151">
        <f>I42+I45</f>
        <v>1629.5</v>
      </c>
    </row>
    <row r="42" spans="2:9" ht="42.75">
      <c r="B42" s="200" t="s">
        <v>282</v>
      </c>
      <c r="C42" s="165" t="s">
        <v>366</v>
      </c>
      <c r="D42" s="165" t="s">
        <v>423</v>
      </c>
      <c r="E42" s="130" t="s">
        <v>366</v>
      </c>
      <c r="F42" s="130" t="s">
        <v>145</v>
      </c>
      <c r="G42" s="130"/>
      <c r="H42" s="131"/>
      <c r="I42" s="166">
        <f>I43</f>
        <v>78.4</v>
      </c>
    </row>
    <row r="43" spans="2:9" ht="42.75">
      <c r="B43" s="190" t="s">
        <v>284</v>
      </c>
      <c r="C43" s="203" t="s">
        <v>366</v>
      </c>
      <c r="D43" s="203" t="s">
        <v>423</v>
      </c>
      <c r="E43" s="101" t="s">
        <v>366</v>
      </c>
      <c r="F43" s="101" t="s">
        <v>145</v>
      </c>
      <c r="G43" s="101" t="s">
        <v>273</v>
      </c>
      <c r="H43" s="112"/>
      <c r="I43" s="202">
        <f>I44</f>
        <v>78.4</v>
      </c>
    </row>
    <row r="44" spans="2:9" ht="22.5">
      <c r="B44" s="169" t="s">
        <v>190</v>
      </c>
      <c r="C44" s="205" t="s">
        <v>366</v>
      </c>
      <c r="D44" s="205" t="s">
        <v>423</v>
      </c>
      <c r="E44" s="116" t="s">
        <v>366</v>
      </c>
      <c r="F44" s="116" t="s">
        <v>145</v>
      </c>
      <c r="G44" s="116" t="s">
        <v>273</v>
      </c>
      <c r="H44" s="116" t="s">
        <v>151</v>
      </c>
      <c r="I44" s="156">
        <v>78.4</v>
      </c>
    </row>
    <row r="45" spans="2:9" ht="53.25">
      <c r="B45" s="201" t="s">
        <v>283</v>
      </c>
      <c r="C45" s="204" t="s">
        <v>366</v>
      </c>
      <c r="D45" s="204" t="s">
        <v>423</v>
      </c>
      <c r="E45" s="130" t="s">
        <v>366</v>
      </c>
      <c r="F45" s="130" t="s">
        <v>157</v>
      </c>
      <c r="G45" s="130"/>
      <c r="H45" s="131"/>
      <c r="I45" s="166">
        <f>I46+I48+I50</f>
        <v>1551.1</v>
      </c>
    </row>
    <row r="46" spans="2:9" ht="84.75">
      <c r="B46" s="190" t="s">
        <v>285</v>
      </c>
      <c r="C46" s="203" t="s">
        <v>366</v>
      </c>
      <c r="D46" s="203" t="s">
        <v>423</v>
      </c>
      <c r="E46" s="101" t="s">
        <v>366</v>
      </c>
      <c r="F46" s="101" t="s">
        <v>157</v>
      </c>
      <c r="G46" s="101" t="s">
        <v>274</v>
      </c>
      <c r="H46" s="112"/>
      <c r="I46" s="202">
        <f>I47</f>
        <v>447.8</v>
      </c>
    </row>
    <row r="47" spans="2:9" ht="22.5">
      <c r="B47" s="169" t="s">
        <v>190</v>
      </c>
      <c r="C47" s="205" t="s">
        <v>366</v>
      </c>
      <c r="D47" s="205" t="s">
        <v>423</v>
      </c>
      <c r="E47" s="116" t="s">
        <v>366</v>
      </c>
      <c r="F47" s="116" t="s">
        <v>157</v>
      </c>
      <c r="G47" s="116" t="s">
        <v>274</v>
      </c>
      <c r="H47" s="116" t="s">
        <v>151</v>
      </c>
      <c r="I47" s="156">
        <v>447.8</v>
      </c>
    </row>
    <row r="48" spans="2:9" ht="95.25">
      <c r="B48" s="190" t="s">
        <v>286</v>
      </c>
      <c r="C48" s="203" t="s">
        <v>366</v>
      </c>
      <c r="D48" s="203" t="s">
        <v>423</v>
      </c>
      <c r="E48" s="101" t="s">
        <v>366</v>
      </c>
      <c r="F48" s="101" t="s">
        <v>157</v>
      </c>
      <c r="G48" s="101" t="s">
        <v>275</v>
      </c>
      <c r="H48" s="112"/>
      <c r="I48" s="202">
        <f>I49</f>
        <v>50</v>
      </c>
    </row>
    <row r="49" spans="2:9" ht="22.5">
      <c r="B49" s="169" t="s">
        <v>190</v>
      </c>
      <c r="C49" s="205" t="s">
        <v>366</v>
      </c>
      <c r="D49" s="205" t="s">
        <v>423</v>
      </c>
      <c r="E49" s="116" t="s">
        <v>366</v>
      </c>
      <c r="F49" s="116" t="s">
        <v>157</v>
      </c>
      <c r="G49" s="116" t="s">
        <v>275</v>
      </c>
      <c r="H49" s="116" t="s">
        <v>151</v>
      </c>
      <c r="I49" s="156">
        <v>50</v>
      </c>
    </row>
    <row r="50" spans="2:9" ht="84.75">
      <c r="B50" s="190" t="s">
        <v>287</v>
      </c>
      <c r="C50" s="203" t="s">
        <v>366</v>
      </c>
      <c r="D50" s="203" t="s">
        <v>423</v>
      </c>
      <c r="E50" s="101" t="s">
        <v>366</v>
      </c>
      <c r="F50" s="101" t="s">
        <v>157</v>
      </c>
      <c r="G50" s="101" t="s">
        <v>276</v>
      </c>
      <c r="H50" s="112"/>
      <c r="I50" s="202">
        <f>I51</f>
        <v>1053.3</v>
      </c>
    </row>
    <row r="51" spans="2:9" ht="22.5">
      <c r="B51" s="169" t="s">
        <v>190</v>
      </c>
      <c r="C51" s="205" t="s">
        <v>366</v>
      </c>
      <c r="D51" s="205" t="s">
        <v>423</v>
      </c>
      <c r="E51" s="116" t="s">
        <v>366</v>
      </c>
      <c r="F51" s="116" t="s">
        <v>157</v>
      </c>
      <c r="G51" s="116" t="s">
        <v>276</v>
      </c>
      <c r="H51" s="116" t="s">
        <v>151</v>
      </c>
      <c r="I51" s="222">
        <v>1053.3</v>
      </c>
    </row>
    <row r="52" spans="2:9" ht="32.25">
      <c r="B52" s="137" t="s">
        <v>295</v>
      </c>
      <c r="C52" s="146" t="s">
        <v>367</v>
      </c>
      <c r="D52" s="146" t="s">
        <v>362</v>
      </c>
      <c r="E52" s="98" t="s">
        <v>367</v>
      </c>
      <c r="F52" s="98"/>
      <c r="G52" s="98"/>
      <c r="H52" s="110"/>
      <c r="I52" s="151">
        <f>I53+I56+I59</f>
        <v>1338.5</v>
      </c>
    </row>
    <row r="53" spans="2:9" ht="63.75">
      <c r="B53" s="143" t="s">
        <v>296</v>
      </c>
      <c r="C53" s="147" t="s">
        <v>367</v>
      </c>
      <c r="D53" s="147" t="s">
        <v>362</v>
      </c>
      <c r="E53" s="130" t="s">
        <v>367</v>
      </c>
      <c r="F53" s="130" t="s">
        <v>145</v>
      </c>
      <c r="G53" s="130"/>
      <c r="H53" s="131"/>
      <c r="I53" s="166">
        <f>I54</f>
        <v>100</v>
      </c>
    </row>
    <row r="54" spans="2:9" ht="74.25">
      <c r="B54" s="100" t="s">
        <v>297</v>
      </c>
      <c r="C54" s="144" t="s">
        <v>367</v>
      </c>
      <c r="D54" s="144" t="s">
        <v>362</v>
      </c>
      <c r="E54" s="101" t="s">
        <v>367</v>
      </c>
      <c r="F54" s="101" t="s">
        <v>145</v>
      </c>
      <c r="G54" s="101" t="s">
        <v>293</v>
      </c>
      <c r="H54" s="112"/>
      <c r="I54" s="202">
        <f>I55</f>
        <v>100</v>
      </c>
    </row>
    <row r="55" spans="2:9" ht="22.5">
      <c r="B55" s="169" t="s">
        <v>190</v>
      </c>
      <c r="C55" s="229" t="s">
        <v>367</v>
      </c>
      <c r="D55" s="229" t="s">
        <v>362</v>
      </c>
      <c r="E55" s="116" t="s">
        <v>367</v>
      </c>
      <c r="F55" s="116" t="s">
        <v>145</v>
      </c>
      <c r="G55" s="116" t="s">
        <v>293</v>
      </c>
      <c r="H55" s="116">
        <v>200</v>
      </c>
      <c r="I55" s="189">
        <v>100</v>
      </c>
    </row>
    <row r="56" spans="2:9" ht="63.75">
      <c r="B56" s="143" t="s">
        <v>298</v>
      </c>
      <c r="C56" s="147" t="s">
        <v>367</v>
      </c>
      <c r="D56" s="147" t="s">
        <v>362</v>
      </c>
      <c r="E56" s="130" t="s">
        <v>367</v>
      </c>
      <c r="F56" s="130" t="s">
        <v>157</v>
      </c>
      <c r="G56" s="130"/>
      <c r="H56" s="131"/>
      <c r="I56" s="166">
        <f>I57</f>
        <v>100</v>
      </c>
    </row>
    <row r="57" spans="2:9" ht="63.75">
      <c r="B57" s="100" t="s">
        <v>299</v>
      </c>
      <c r="C57" s="144" t="s">
        <v>367</v>
      </c>
      <c r="D57" s="144" t="s">
        <v>362</v>
      </c>
      <c r="E57" s="101" t="s">
        <v>367</v>
      </c>
      <c r="F57" s="101" t="s">
        <v>157</v>
      </c>
      <c r="G57" s="101" t="s">
        <v>293</v>
      </c>
      <c r="H57" s="112"/>
      <c r="I57" s="202">
        <f>I58</f>
        <v>100</v>
      </c>
    </row>
    <row r="58" spans="2:9" ht="22.5">
      <c r="B58" s="169" t="s">
        <v>190</v>
      </c>
      <c r="C58" s="229" t="s">
        <v>367</v>
      </c>
      <c r="D58" s="229" t="s">
        <v>362</v>
      </c>
      <c r="E58" s="116" t="s">
        <v>367</v>
      </c>
      <c r="F58" s="116" t="s">
        <v>157</v>
      </c>
      <c r="G58" s="116" t="s">
        <v>293</v>
      </c>
      <c r="H58" s="116">
        <v>200</v>
      </c>
      <c r="I58" s="189">
        <v>100</v>
      </c>
    </row>
    <row r="59" spans="2:9" ht="63.75">
      <c r="B59" s="143" t="s">
        <v>300</v>
      </c>
      <c r="C59" s="147" t="s">
        <v>367</v>
      </c>
      <c r="D59" s="147" t="s">
        <v>362</v>
      </c>
      <c r="E59" s="130" t="s">
        <v>367</v>
      </c>
      <c r="F59" s="130" t="s">
        <v>171</v>
      </c>
      <c r="G59" s="130"/>
      <c r="H59" s="131"/>
      <c r="I59" s="166">
        <f>I60+I62</f>
        <v>1138.5</v>
      </c>
    </row>
    <row r="60" spans="2:9" ht="63.75">
      <c r="B60" s="100" t="s">
        <v>301</v>
      </c>
      <c r="C60" s="144" t="s">
        <v>367</v>
      </c>
      <c r="D60" s="144" t="s">
        <v>362</v>
      </c>
      <c r="E60" s="101" t="s">
        <v>367</v>
      </c>
      <c r="F60" s="101" t="s">
        <v>171</v>
      </c>
      <c r="G60" s="101" t="s">
        <v>293</v>
      </c>
      <c r="H60" s="112"/>
      <c r="I60" s="202">
        <f>I61</f>
        <v>89.1</v>
      </c>
    </row>
    <row r="61" spans="2:9" ht="22.5">
      <c r="B61" s="169" t="s">
        <v>190</v>
      </c>
      <c r="C61" s="229" t="s">
        <v>367</v>
      </c>
      <c r="D61" s="229" t="s">
        <v>362</v>
      </c>
      <c r="E61" s="116" t="s">
        <v>367</v>
      </c>
      <c r="F61" s="116" t="s">
        <v>171</v>
      </c>
      <c r="G61" s="116" t="s">
        <v>293</v>
      </c>
      <c r="H61" s="116">
        <v>200</v>
      </c>
      <c r="I61" s="189">
        <v>89.1</v>
      </c>
    </row>
    <row r="62" spans="2:9" ht="63.75">
      <c r="B62" s="100" t="s">
        <v>302</v>
      </c>
      <c r="C62" s="144" t="s">
        <v>367</v>
      </c>
      <c r="D62" s="144" t="s">
        <v>362</v>
      </c>
      <c r="E62" s="101" t="s">
        <v>367</v>
      </c>
      <c r="F62" s="101" t="s">
        <v>171</v>
      </c>
      <c r="G62" s="101" t="s">
        <v>294</v>
      </c>
      <c r="H62" s="112"/>
      <c r="I62" s="202">
        <f>I63</f>
        <v>1049.4</v>
      </c>
    </row>
    <row r="63" spans="2:9" ht="22.5">
      <c r="B63" s="169" t="s">
        <v>190</v>
      </c>
      <c r="C63" s="229" t="s">
        <v>367</v>
      </c>
      <c r="D63" s="229" t="s">
        <v>362</v>
      </c>
      <c r="E63" s="116" t="s">
        <v>367</v>
      </c>
      <c r="F63" s="116" t="s">
        <v>171</v>
      </c>
      <c r="G63" s="116" t="s">
        <v>294</v>
      </c>
      <c r="H63" s="116">
        <v>200</v>
      </c>
      <c r="I63" s="189">
        <v>1049.4</v>
      </c>
    </row>
    <row r="64" spans="2:9" ht="32.25">
      <c r="B64" s="135" t="s">
        <v>211</v>
      </c>
      <c r="C64" s="146" t="s">
        <v>367</v>
      </c>
      <c r="D64" s="146" t="s">
        <v>362</v>
      </c>
      <c r="E64" s="98" t="s">
        <v>362</v>
      </c>
      <c r="F64" s="98"/>
      <c r="G64" s="98"/>
      <c r="H64" s="110"/>
      <c r="I64" s="151">
        <f>I65</f>
        <v>16.1</v>
      </c>
    </row>
    <row r="65" spans="2:9" ht="63.75">
      <c r="B65" s="141" t="s">
        <v>303</v>
      </c>
      <c r="C65" s="147" t="s">
        <v>367</v>
      </c>
      <c r="D65" s="147" t="s">
        <v>362</v>
      </c>
      <c r="E65" s="130" t="s">
        <v>362</v>
      </c>
      <c r="F65" s="130" t="s">
        <v>157</v>
      </c>
      <c r="G65" s="130"/>
      <c r="H65" s="131"/>
      <c r="I65" s="166">
        <f>I66</f>
        <v>16.1</v>
      </c>
    </row>
    <row r="66" spans="2:9" ht="74.25">
      <c r="B66" s="113" t="s">
        <v>304</v>
      </c>
      <c r="C66" s="144" t="s">
        <v>367</v>
      </c>
      <c r="D66" s="144" t="s">
        <v>362</v>
      </c>
      <c r="E66" s="101" t="s">
        <v>362</v>
      </c>
      <c r="F66" s="101" t="s">
        <v>157</v>
      </c>
      <c r="G66" s="101" t="s">
        <v>202</v>
      </c>
      <c r="H66" s="112"/>
      <c r="I66" s="202">
        <f>I67</f>
        <v>16.1</v>
      </c>
    </row>
    <row r="67" spans="2:9" ht="22.5">
      <c r="B67" s="169" t="s">
        <v>190</v>
      </c>
      <c r="C67" s="229" t="s">
        <v>367</v>
      </c>
      <c r="D67" s="116" t="s">
        <v>362</v>
      </c>
      <c r="E67" s="116" t="s">
        <v>362</v>
      </c>
      <c r="F67" s="116" t="s">
        <v>157</v>
      </c>
      <c r="G67" s="229" t="s">
        <v>202</v>
      </c>
      <c r="H67" s="125">
        <v>200</v>
      </c>
      <c r="I67" s="222">
        <v>16.1</v>
      </c>
    </row>
    <row r="68" spans="2:9" ht="32.25">
      <c r="B68" s="135" t="s">
        <v>211</v>
      </c>
      <c r="C68" s="146" t="s">
        <v>367</v>
      </c>
      <c r="D68" s="146" t="s">
        <v>364</v>
      </c>
      <c r="E68" s="98" t="s">
        <v>362</v>
      </c>
      <c r="F68" s="98"/>
      <c r="G68" s="98"/>
      <c r="H68" s="98"/>
      <c r="I68" s="151">
        <f>I69</f>
        <v>51.7</v>
      </c>
    </row>
    <row r="69" spans="2:9" ht="53.25">
      <c r="B69" s="141" t="s">
        <v>307</v>
      </c>
      <c r="C69" s="147" t="s">
        <v>367</v>
      </c>
      <c r="D69" s="147" t="s">
        <v>364</v>
      </c>
      <c r="E69" s="130" t="s">
        <v>362</v>
      </c>
      <c r="F69" s="130" t="s">
        <v>157</v>
      </c>
      <c r="G69" s="130"/>
      <c r="H69" s="130"/>
      <c r="I69" s="166">
        <f>I70+I72</f>
        <v>51.7</v>
      </c>
    </row>
    <row r="70" spans="2:9" ht="63.75">
      <c r="B70" s="113" t="s">
        <v>308</v>
      </c>
      <c r="C70" s="144" t="s">
        <v>367</v>
      </c>
      <c r="D70" s="144" t="s">
        <v>364</v>
      </c>
      <c r="E70" s="101" t="s">
        <v>362</v>
      </c>
      <c r="F70" s="101" t="s">
        <v>157</v>
      </c>
      <c r="G70" s="101" t="s">
        <v>201</v>
      </c>
      <c r="H70" s="101"/>
      <c r="I70" s="202">
        <f>I71</f>
        <v>2.2</v>
      </c>
    </row>
    <row r="71" spans="2:9" ht="22.5">
      <c r="B71" s="169" t="s">
        <v>190</v>
      </c>
      <c r="C71" s="229" t="s">
        <v>367</v>
      </c>
      <c r="D71" s="116" t="s">
        <v>364</v>
      </c>
      <c r="E71" s="116" t="s">
        <v>362</v>
      </c>
      <c r="F71" s="116" t="s">
        <v>157</v>
      </c>
      <c r="G71" s="229" t="s">
        <v>201</v>
      </c>
      <c r="H71" s="116" t="s">
        <v>151</v>
      </c>
      <c r="I71" s="156">
        <v>2.2</v>
      </c>
    </row>
    <row r="72" spans="2:9" ht="63.75">
      <c r="B72" s="113" t="s">
        <v>309</v>
      </c>
      <c r="C72" s="144" t="s">
        <v>367</v>
      </c>
      <c r="D72" s="144" t="s">
        <v>364</v>
      </c>
      <c r="E72" s="101" t="s">
        <v>362</v>
      </c>
      <c r="F72" s="101" t="s">
        <v>157</v>
      </c>
      <c r="G72" s="101" t="s">
        <v>202</v>
      </c>
      <c r="H72" s="101"/>
      <c r="I72" s="202">
        <f>I73</f>
        <v>49.5</v>
      </c>
    </row>
    <row r="73" spans="2:9" ht="22.5">
      <c r="B73" s="169" t="s">
        <v>190</v>
      </c>
      <c r="C73" s="229" t="s">
        <v>367</v>
      </c>
      <c r="D73" s="116" t="s">
        <v>364</v>
      </c>
      <c r="E73" s="116" t="s">
        <v>362</v>
      </c>
      <c r="F73" s="116" t="s">
        <v>157</v>
      </c>
      <c r="G73" s="229" t="s">
        <v>202</v>
      </c>
      <c r="H73" s="116" t="s">
        <v>151</v>
      </c>
      <c r="I73" s="156">
        <v>49.5</v>
      </c>
    </row>
    <row r="74" spans="2:9" ht="32.25">
      <c r="B74" s="137" t="s">
        <v>295</v>
      </c>
      <c r="C74" s="146" t="s">
        <v>367</v>
      </c>
      <c r="D74" s="146" t="s">
        <v>364</v>
      </c>
      <c r="E74" s="98" t="s">
        <v>367</v>
      </c>
      <c r="F74" s="98"/>
      <c r="G74" s="98"/>
      <c r="H74" s="98"/>
      <c r="I74" s="151">
        <f>I75</f>
        <v>269.5</v>
      </c>
    </row>
    <row r="75" spans="2:9" ht="53.25">
      <c r="B75" s="141" t="s">
        <v>310</v>
      </c>
      <c r="C75" s="147" t="s">
        <v>367</v>
      </c>
      <c r="D75" s="147" t="s">
        <v>364</v>
      </c>
      <c r="E75" s="130" t="s">
        <v>367</v>
      </c>
      <c r="F75" s="130" t="s">
        <v>305</v>
      </c>
      <c r="G75" s="130"/>
      <c r="H75" s="130"/>
      <c r="I75" s="166">
        <f>I76</f>
        <v>269.5</v>
      </c>
    </row>
    <row r="76" spans="2:9" ht="63.75">
      <c r="B76" s="113" t="s">
        <v>311</v>
      </c>
      <c r="C76" s="144" t="s">
        <v>367</v>
      </c>
      <c r="D76" s="144" t="s">
        <v>364</v>
      </c>
      <c r="E76" s="101" t="s">
        <v>367</v>
      </c>
      <c r="F76" s="101" t="s">
        <v>305</v>
      </c>
      <c r="G76" s="101" t="s">
        <v>306</v>
      </c>
      <c r="H76" s="101"/>
      <c r="I76" s="202">
        <f>I77</f>
        <v>269.5</v>
      </c>
    </row>
    <row r="77" spans="2:9" ht="22.5">
      <c r="B77" s="169" t="s">
        <v>190</v>
      </c>
      <c r="C77" s="125" t="s">
        <v>367</v>
      </c>
      <c r="D77" s="125" t="s">
        <v>364</v>
      </c>
      <c r="E77" s="125" t="s">
        <v>367</v>
      </c>
      <c r="F77" s="125" t="s">
        <v>305</v>
      </c>
      <c r="G77" s="125" t="s">
        <v>306</v>
      </c>
      <c r="H77" s="125">
        <v>200</v>
      </c>
      <c r="I77" s="222">
        <v>269.5</v>
      </c>
    </row>
    <row r="78" spans="2:9" ht="21.75">
      <c r="B78" s="137" t="s">
        <v>317</v>
      </c>
      <c r="C78" s="146" t="s">
        <v>367</v>
      </c>
      <c r="D78" s="146" t="s">
        <v>363</v>
      </c>
      <c r="E78" s="98" t="s">
        <v>4</v>
      </c>
      <c r="F78" s="98"/>
      <c r="G78" s="98"/>
      <c r="H78" s="98"/>
      <c r="I78" s="151">
        <f>I79+I84+I87+I90</f>
        <v>1566.4</v>
      </c>
    </row>
    <row r="79" spans="2:9" ht="42">
      <c r="B79" s="230" t="s">
        <v>318</v>
      </c>
      <c r="C79" s="147" t="s">
        <v>367</v>
      </c>
      <c r="D79" s="147" t="s">
        <v>363</v>
      </c>
      <c r="E79" s="130" t="s">
        <v>4</v>
      </c>
      <c r="F79" s="130" t="s">
        <v>145</v>
      </c>
      <c r="G79" s="130"/>
      <c r="H79" s="130"/>
      <c r="I79" s="166">
        <f>I80+I82</f>
        <v>1276.4</v>
      </c>
    </row>
    <row r="80" spans="2:9" ht="52.5">
      <c r="B80" s="231" t="s">
        <v>319</v>
      </c>
      <c r="C80" s="144" t="s">
        <v>367</v>
      </c>
      <c r="D80" s="144" t="s">
        <v>363</v>
      </c>
      <c r="E80" s="101" t="s">
        <v>4</v>
      </c>
      <c r="F80" s="101" t="s">
        <v>145</v>
      </c>
      <c r="G80" s="101" t="s">
        <v>312</v>
      </c>
      <c r="H80" s="101"/>
      <c r="I80" s="202" t="str">
        <f>I81</f>
        <v>1176,4</v>
      </c>
    </row>
    <row r="81" spans="2:9" ht="22.5">
      <c r="B81" s="169" t="s">
        <v>190</v>
      </c>
      <c r="C81" s="245" t="s">
        <v>367</v>
      </c>
      <c r="D81" s="245" t="s">
        <v>363</v>
      </c>
      <c r="E81" s="99" t="s">
        <v>4</v>
      </c>
      <c r="F81" s="99" t="s">
        <v>145</v>
      </c>
      <c r="G81" s="99" t="s">
        <v>312</v>
      </c>
      <c r="H81" s="138">
        <v>200</v>
      </c>
      <c r="I81" s="222" t="s">
        <v>327</v>
      </c>
    </row>
    <row r="82" spans="2:9" ht="52.5">
      <c r="B82" s="231" t="s">
        <v>320</v>
      </c>
      <c r="C82" s="144" t="s">
        <v>367</v>
      </c>
      <c r="D82" s="144" t="s">
        <v>363</v>
      </c>
      <c r="E82" s="101" t="s">
        <v>4</v>
      </c>
      <c r="F82" s="101" t="s">
        <v>145</v>
      </c>
      <c r="G82" s="101" t="s">
        <v>313</v>
      </c>
      <c r="H82" s="101"/>
      <c r="I82" s="202" t="str">
        <f>I83</f>
        <v>100</v>
      </c>
    </row>
    <row r="83" spans="2:9" ht="22.5">
      <c r="B83" s="169" t="s">
        <v>190</v>
      </c>
      <c r="C83" s="246" t="s">
        <v>367</v>
      </c>
      <c r="D83" s="246" t="s">
        <v>363</v>
      </c>
      <c r="E83" s="116" t="s">
        <v>4</v>
      </c>
      <c r="F83" s="116" t="s">
        <v>145</v>
      </c>
      <c r="G83" s="116" t="s">
        <v>313</v>
      </c>
      <c r="H83" s="127">
        <v>200</v>
      </c>
      <c r="I83" s="222" t="s">
        <v>174</v>
      </c>
    </row>
    <row r="84" spans="2:9" ht="63">
      <c r="B84" s="230" t="s">
        <v>321</v>
      </c>
      <c r="C84" s="147" t="s">
        <v>367</v>
      </c>
      <c r="D84" s="147" t="s">
        <v>363</v>
      </c>
      <c r="E84" s="130" t="s">
        <v>4</v>
      </c>
      <c r="F84" s="130" t="s">
        <v>157</v>
      </c>
      <c r="G84" s="130"/>
      <c r="H84" s="130"/>
      <c r="I84" s="166" t="str">
        <f>I85</f>
        <v>100</v>
      </c>
    </row>
    <row r="85" spans="2:9" ht="63">
      <c r="B85" s="231" t="s">
        <v>322</v>
      </c>
      <c r="C85" s="144" t="s">
        <v>367</v>
      </c>
      <c r="D85" s="144" t="s">
        <v>363</v>
      </c>
      <c r="E85" s="101" t="s">
        <v>4</v>
      </c>
      <c r="F85" s="101" t="s">
        <v>157</v>
      </c>
      <c r="G85" s="101" t="s">
        <v>314</v>
      </c>
      <c r="H85" s="101"/>
      <c r="I85" s="202" t="str">
        <f>I86</f>
        <v>100</v>
      </c>
    </row>
    <row r="86" spans="2:9" ht="22.5">
      <c r="B86" s="169" t="s">
        <v>190</v>
      </c>
      <c r="C86" s="246" t="s">
        <v>367</v>
      </c>
      <c r="D86" s="246" t="s">
        <v>363</v>
      </c>
      <c r="E86" s="116" t="s">
        <v>4</v>
      </c>
      <c r="F86" s="116" t="s">
        <v>157</v>
      </c>
      <c r="G86" s="116" t="s">
        <v>314</v>
      </c>
      <c r="H86" s="125">
        <v>200</v>
      </c>
      <c r="I86" s="222" t="s">
        <v>174</v>
      </c>
    </row>
    <row r="87" spans="2:9" ht="52.5">
      <c r="B87" s="230" t="s">
        <v>323</v>
      </c>
      <c r="C87" s="147" t="s">
        <v>367</v>
      </c>
      <c r="D87" s="147" t="s">
        <v>363</v>
      </c>
      <c r="E87" s="130" t="s">
        <v>4</v>
      </c>
      <c r="F87" s="130" t="s">
        <v>171</v>
      </c>
      <c r="G87" s="130"/>
      <c r="H87" s="130"/>
      <c r="I87" s="166" t="str">
        <f>I88</f>
        <v>70</v>
      </c>
    </row>
    <row r="88" spans="2:9" ht="52.5">
      <c r="B88" s="231" t="s">
        <v>325</v>
      </c>
      <c r="C88" s="144" t="s">
        <v>367</v>
      </c>
      <c r="D88" s="144" t="s">
        <v>363</v>
      </c>
      <c r="E88" s="101" t="s">
        <v>4</v>
      </c>
      <c r="F88" s="101" t="s">
        <v>171</v>
      </c>
      <c r="G88" s="101" t="s">
        <v>315</v>
      </c>
      <c r="H88" s="101"/>
      <c r="I88" s="202" t="str">
        <f>I89</f>
        <v>70</v>
      </c>
    </row>
    <row r="89" spans="2:9" ht="22.5">
      <c r="B89" s="169" t="s">
        <v>190</v>
      </c>
      <c r="C89" s="246" t="s">
        <v>367</v>
      </c>
      <c r="D89" s="246" t="s">
        <v>363</v>
      </c>
      <c r="E89" s="116" t="s">
        <v>4</v>
      </c>
      <c r="F89" s="116" t="s">
        <v>171</v>
      </c>
      <c r="G89" s="116" t="s">
        <v>315</v>
      </c>
      <c r="H89" s="246">
        <v>200</v>
      </c>
      <c r="I89" s="222" t="s">
        <v>328</v>
      </c>
    </row>
    <row r="90" spans="2:9" ht="42">
      <c r="B90" s="230" t="s">
        <v>324</v>
      </c>
      <c r="C90" s="147" t="s">
        <v>367</v>
      </c>
      <c r="D90" s="147" t="s">
        <v>363</v>
      </c>
      <c r="E90" s="130" t="s">
        <v>4</v>
      </c>
      <c r="F90" s="130" t="s">
        <v>305</v>
      </c>
      <c r="G90" s="130"/>
      <c r="H90" s="130"/>
      <c r="I90" s="166">
        <f>I91</f>
        <v>120</v>
      </c>
    </row>
    <row r="91" spans="2:9" ht="52.5">
      <c r="B91" s="231" t="s">
        <v>326</v>
      </c>
      <c r="C91" s="144" t="s">
        <v>367</v>
      </c>
      <c r="D91" s="144" t="s">
        <v>363</v>
      </c>
      <c r="E91" s="101" t="s">
        <v>4</v>
      </c>
      <c r="F91" s="101" t="s">
        <v>305</v>
      </c>
      <c r="G91" s="101" t="s">
        <v>316</v>
      </c>
      <c r="H91" s="101"/>
      <c r="I91" s="202">
        <f>I92</f>
        <v>120</v>
      </c>
    </row>
    <row r="92" spans="2:9" ht="22.5">
      <c r="B92" s="169" t="s">
        <v>190</v>
      </c>
      <c r="C92" s="246" t="s">
        <v>367</v>
      </c>
      <c r="D92" s="246" t="s">
        <v>363</v>
      </c>
      <c r="E92" s="116" t="s">
        <v>4</v>
      </c>
      <c r="F92" s="116" t="s">
        <v>305</v>
      </c>
      <c r="G92" s="116" t="s">
        <v>316</v>
      </c>
      <c r="H92" s="125">
        <v>200</v>
      </c>
      <c r="I92" s="222">
        <v>120</v>
      </c>
    </row>
    <row r="93" spans="2:9" ht="21.75">
      <c r="B93" s="137" t="s">
        <v>317</v>
      </c>
      <c r="C93" s="98" t="s">
        <v>367</v>
      </c>
      <c r="D93" s="98" t="s">
        <v>367</v>
      </c>
      <c r="E93" s="98" t="s">
        <v>4</v>
      </c>
      <c r="F93" s="98"/>
      <c r="G93" s="98"/>
      <c r="H93" s="142"/>
      <c r="I93" s="151">
        <f>I94</f>
        <v>3518.3</v>
      </c>
    </row>
    <row r="94" spans="2:9" ht="42.75">
      <c r="B94" s="141" t="s">
        <v>330</v>
      </c>
      <c r="C94" s="147" t="s">
        <v>367</v>
      </c>
      <c r="D94" s="147" t="s">
        <v>367</v>
      </c>
      <c r="E94" s="147" t="s">
        <v>4</v>
      </c>
      <c r="F94" s="147" t="s">
        <v>329</v>
      </c>
      <c r="G94" s="147"/>
      <c r="H94" s="147"/>
      <c r="I94" s="147">
        <f>I95</f>
        <v>3518.3</v>
      </c>
    </row>
    <row r="95" spans="2:9" ht="21.75">
      <c r="B95" s="113" t="s">
        <v>196</v>
      </c>
      <c r="C95" s="144" t="s">
        <v>367</v>
      </c>
      <c r="D95" s="144" t="s">
        <v>367</v>
      </c>
      <c r="E95" s="144" t="s">
        <v>4</v>
      </c>
      <c r="F95" s="144" t="s">
        <v>329</v>
      </c>
      <c r="G95" s="144" t="s">
        <v>197</v>
      </c>
      <c r="H95" s="144"/>
      <c r="I95" s="144">
        <f>I96+I97</f>
        <v>3518.3</v>
      </c>
    </row>
    <row r="96" spans="2:9" ht="45">
      <c r="B96" s="118" t="s">
        <v>152</v>
      </c>
      <c r="C96" s="148" t="s">
        <v>367</v>
      </c>
      <c r="D96" s="148" t="s">
        <v>367</v>
      </c>
      <c r="E96" s="148" t="s">
        <v>4</v>
      </c>
      <c r="F96" s="148" t="s">
        <v>329</v>
      </c>
      <c r="G96" s="148" t="s">
        <v>197</v>
      </c>
      <c r="H96" s="148">
        <v>100</v>
      </c>
      <c r="I96" s="148">
        <v>3080.3</v>
      </c>
    </row>
    <row r="97" spans="2:9" ht="22.5">
      <c r="B97" s="169" t="s">
        <v>190</v>
      </c>
      <c r="C97" s="246" t="s">
        <v>367</v>
      </c>
      <c r="D97" s="246" t="s">
        <v>367</v>
      </c>
      <c r="E97" s="246" t="s">
        <v>4</v>
      </c>
      <c r="F97" s="246" t="s">
        <v>329</v>
      </c>
      <c r="G97" s="246" t="s">
        <v>197</v>
      </c>
      <c r="H97" s="246">
        <v>200</v>
      </c>
      <c r="I97" s="246">
        <v>438</v>
      </c>
    </row>
    <row r="98" spans="2:9" ht="38.25" customHeight="1">
      <c r="B98" s="135" t="s">
        <v>337</v>
      </c>
      <c r="C98" s="146" t="s">
        <v>369</v>
      </c>
      <c r="D98" s="146" t="s">
        <v>369</v>
      </c>
      <c r="E98" s="146" t="s">
        <v>370</v>
      </c>
      <c r="F98" s="146"/>
      <c r="G98" s="146"/>
      <c r="H98" s="146"/>
      <c r="I98" s="146">
        <f>I99</f>
        <v>63.8</v>
      </c>
    </row>
    <row r="99" spans="2:9" ht="63.75">
      <c r="B99" s="141" t="s">
        <v>338</v>
      </c>
      <c r="C99" s="147" t="s">
        <v>369</v>
      </c>
      <c r="D99" s="147" t="s">
        <v>369</v>
      </c>
      <c r="E99" s="147" t="s">
        <v>370</v>
      </c>
      <c r="F99" s="147" t="s">
        <v>157</v>
      </c>
      <c r="G99" s="147"/>
      <c r="H99" s="147"/>
      <c r="I99" s="147">
        <f>I100</f>
        <v>63.8</v>
      </c>
    </row>
    <row r="100" spans="2:9" ht="74.25">
      <c r="B100" s="113" t="s">
        <v>339</v>
      </c>
      <c r="C100" s="144" t="s">
        <v>369</v>
      </c>
      <c r="D100" s="144" t="s">
        <v>369</v>
      </c>
      <c r="E100" s="144" t="s">
        <v>370</v>
      </c>
      <c r="F100" s="144" t="s">
        <v>157</v>
      </c>
      <c r="G100" s="144" t="s">
        <v>333</v>
      </c>
      <c r="H100" s="144"/>
      <c r="I100" s="144">
        <f>I101</f>
        <v>63.8</v>
      </c>
    </row>
    <row r="101" spans="2:9" ht="12.75">
      <c r="B101" s="169" t="s">
        <v>341</v>
      </c>
      <c r="C101" s="234" t="s">
        <v>369</v>
      </c>
      <c r="D101" s="234" t="s">
        <v>369</v>
      </c>
      <c r="E101" s="234" t="s">
        <v>370</v>
      </c>
      <c r="F101" s="234" t="s">
        <v>157</v>
      </c>
      <c r="G101" s="234" t="s">
        <v>333</v>
      </c>
      <c r="H101" s="234" t="s">
        <v>340</v>
      </c>
      <c r="I101" s="234">
        <v>63.8</v>
      </c>
    </row>
    <row r="102" spans="2:9" ht="21.75">
      <c r="B102" s="251" t="s">
        <v>344</v>
      </c>
      <c r="C102" s="157" t="s">
        <v>370</v>
      </c>
      <c r="D102" s="157" t="s">
        <v>362</v>
      </c>
      <c r="E102" s="98" t="s">
        <v>369</v>
      </c>
      <c r="F102" s="98"/>
      <c r="G102" s="98"/>
      <c r="H102" s="98"/>
      <c r="I102" s="151">
        <f>I103+I108</f>
        <v>2873.1</v>
      </c>
    </row>
    <row r="103" spans="2:9" ht="63.75">
      <c r="B103" s="141" t="s">
        <v>345</v>
      </c>
      <c r="C103" s="165" t="s">
        <v>370</v>
      </c>
      <c r="D103" s="165" t="s">
        <v>362</v>
      </c>
      <c r="E103" s="130" t="s">
        <v>369</v>
      </c>
      <c r="F103" s="130" t="s">
        <v>157</v>
      </c>
      <c r="G103" s="130"/>
      <c r="H103" s="130"/>
      <c r="I103" s="166">
        <f>I104</f>
        <v>2432.5</v>
      </c>
    </row>
    <row r="104" spans="2:9" ht="21.75">
      <c r="B104" s="104" t="s">
        <v>196</v>
      </c>
      <c r="C104" s="172" t="s">
        <v>370</v>
      </c>
      <c r="D104" s="172" t="s">
        <v>362</v>
      </c>
      <c r="E104" s="101" t="s">
        <v>369</v>
      </c>
      <c r="F104" s="101" t="s">
        <v>157</v>
      </c>
      <c r="G104" s="101" t="s">
        <v>197</v>
      </c>
      <c r="H104" s="101"/>
      <c r="I104" s="202">
        <f>I105+I106+I107</f>
        <v>2432.5</v>
      </c>
    </row>
    <row r="105" spans="2:9" ht="37.5" customHeight="1">
      <c r="B105" s="118" t="s">
        <v>152</v>
      </c>
      <c r="C105" s="116" t="s">
        <v>370</v>
      </c>
      <c r="D105" s="116" t="s">
        <v>362</v>
      </c>
      <c r="E105" s="116" t="s">
        <v>369</v>
      </c>
      <c r="F105" s="116" t="s">
        <v>157</v>
      </c>
      <c r="G105" s="116" t="s">
        <v>197</v>
      </c>
      <c r="H105" s="125">
        <v>100</v>
      </c>
      <c r="I105" s="222">
        <v>1208.4</v>
      </c>
    </row>
    <row r="106" spans="2:9" ht="18" customHeight="1">
      <c r="B106" s="169" t="s">
        <v>190</v>
      </c>
      <c r="C106" s="116" t="s">
        <v>370</v>
      </c>
      <c r="D106" s="116" t="s">
        <v>362</v>
      </c>
      <c r="E106" s="116" t="s">
        <v>369</v>
      </c>
      <c r="F106" s="116" t="s">
        <v>157</v>
      </c>
      <c r="G106" s="116" t="s">
        <v>197</v>
      </c>
      <c r="H106" s="125">
        <v>200</v>
      </c>
      <c r="I106" s="222">
        <v>1105</v>
      </c>
    </row>
    <row r="107" spans="2:9" ht="12.75">
      <c r="B107" s="117" t="s">
        <v>178</v>
      </c>
      <c r="C107" s="116" t="s">
        <v>370</v>
      </c>
      <c r="D107" s="116" t="s">
        <v>362</v>
      </c>
      <c r="E107" s="116" t="s">
        <v>369</v>
      </c>
      <c r="F107" s="116" t="s">
        <v>157</v>
      </c>
      <c r="G107" s="116" t="s">
        <v>197</v>
      </c>
      <c r="H107" s="125">
        <v>800</v>
      </c>
      <c r="I107" s="222">
        <v>119.1</v>
      </c>
    </row>
    <row r="108" spans="2:9" ht="42.75">
      <c r="B108" s="252" t="s">
        <v>347</v>
      </c>
      <c r="C108" s="130" t="s">
        <v>370</v>
      </c>
      <c r="D108" s="130" t="s">
        <v>362</v>
      </c>
      <c r="E108" s="130" t="s">
        <v>369</v>
      </c>
      <c r="F108" s="130" t="s">
        <v>145</v>
      </c>
      <c r="G108" s="130"/>
      <c r="H108" s="130"/>
      <c r="I108" s="166">
        <f>I109</f>
        <v>440.59999999999997</v>
      </c>
    </row>
    <row r="109" spans="2:9" ht="21.75">
      <c r="B109" s="104" t="s">
        <v>196</v>
      </c>
      <c r="C109" s="101" t="s">
        <v>370</v>
      </c>
      <c r="D109" s="101" t="s">
        <v>362</v>
      </c>
      <c r="E109" s="101" t="s">
        <v>369</v>
      </c>
      <c r="F109" s="101" t="s">
        <v>145</v>
      </c>
      <c r="G109" s="101" t="s">
        <v>197</v>
      </c>
      <c r="H109" s="126"/>
      <c r="I109" s="202">
        <f>I110+I111</f>
        <v>440.59999999999997</v>
      </c>
    </row>
    <row r="110" spans="2:9" ht="45">
      <c r="B110" s="118" t="s">
        <v>152</v>
      </c>
      <c r="C110" s="116" t="s">
        <v>370</v>
      </c>
      <c r="D110" s="116" t="s">
        <v>362</v>
      </c>
      <c r="E110" s="116" t="s">
        <v>369</v>
      </c>
      <c r="F110" s="116" t="s">
        <v>145</v>
      </c>
      <c r="G110" s="116" t="s">
        <v>197</v>
      </c>
      <c r="H110" s="125">
        <v>100</v>
      </c>
      <c r="I110" s="222">
        <v>379.2</v>
      </c>
    </row>
    <row r="111" spans="2:9" ht="22.5">
      <c r="B111" s="169" t="s">
        <v>190</v>
      </c>
      <c r="C111" s="116" t="s">
        <v>370</v>
      </c>
      <c r="D111" s="116" t="s">
        <v>362</v>
      </c>
      <c r="E111" s="116" t="s">
        <v>369</v>
      </c>
      <c r="F111" s="116" t="s">
        <v>145</v>
      </c>
      <c r="G111" s="116" t="s">
        <v>197</v>
      </c>
      <c r="H111" s="125">
        <v>200</v>
      </c>
      <c r="I111" s="222">
        <v>61.4</v>
      </c>
    </row>
    <row r="112" spans="2:9" ht="21.75">
      <c r="B112" s="251" t="s">
        <v>344</v>
      </c>
      <c r="C112" s="98" t="s">
        <v>370</v>
      </c>
      <c r="D112" s="98" t="s">
        <v>366</v>
      </c>
      <c r="E112" s="98" t="s">
        <v>369</v>
      </c>
      <c r="F112" s="98"/>
      <c r="G112" s="98"/>
      <c r="H112" s="98"/>
      <c r="I112" s="151">
        <f>I113</f>
        <v>200</v>
      </c>
    </row>
    <row r="113" spans="2:9" ht="52.5">
      <c r="B113" s="230" t="s">
        <v>223</v>
      </c>
      <c r="C113" s="130" t="s">
        <v>370</v>
      </c>
      <c r="D113" s="130" t="s">
        <v>366</v>
      </c>
      <c r="E113" s="130" t="s">
        <v>369</v>
      </c>
      <c r="F113" s="130" t="s">
        <v>171</v>
      </c>
      <c r="G113" s="130"/>
      <c r="H113" s="130"/>
      <c r="I113" s="166">
        <f>I114</f>
        <v>200</v>
      </c>
    </row>
    <row r="114" spans="2:9" ht="12.75">
      <c r="B114" s="104" t="s">
        <v>355</v>
      </c>
      <c r="C114" s="101" t="s">
        <v>370</v>
      </c>
      <c r="D114" s="101" t="s">
        <v>366</v>
      </c>
      <c r="E114" s="101" t="s">
        <v>369</v>
      </c>
      <c r="F114" s="101" t="s">
        <v>171</v>
      </c>
      <c r="G114" s="101" t="s">
        <v>356</v>
      </c>
      <c r="H114" s="101"/>
      <c r="I114" s="202">
        <f>I115</f>
        <v>200</v>
      </c>
    </row>
    <row r="115" spans="2:9" ht="22.5">
      <c r="B115" s="169" t="s">
        <v>190</v>
      </c>
      <c r="C115" s="116" t="s">
        <v>370</v>
      </c>
      <c r="D115" s="116" t="s">
        <v>366</v>
      </c>
      <c r="E115" s="116" t="s">
        <v>369</v>
      </c>
      <c r="F115" s="116" t="s">
        <v>171</v>
      </c>
      <c r="G115" s="116" t="s">
        <v>356</v>
      </c>
      <c r="H115" s="125">
        <v>200</v>
      </c>
      <c r="I115" s="222">
        <v>200</v>
      </c>
    </row>
    <row r="116" spans="2:9" ht="31.5" customHeight="1">
      <c r="B116" s="137" t="s">
        <v>337</v>
      </c>
      <c r="C116" s="98" t="s">
        <v>11</v>
      </c>
      <c r="D116" s="98" t="s">
        <v>362</v>
      </c>
      <c r="E116" s="98" t="s">
        <v>370</v>
      </c>
      <c r="F116" s="98"/>
      <c r="G116" s="98"/>
      <c r="H116" s="98"/>
      <c r="I116" s="151">
        <f>I117</f>
        <v>2223.9</v>
      </c>
    </row>
    <row r="117" spans="2:9" ht="63.75">
      <c r="B117" s="143" t="s">
        <v>227</v>
      </c>
      <c r="C117" s="130" t="s">
        <v>11</v>
      </c>
      <c r="D117" s="130" t="s">
        <v>362</v>
      </c>
      <c r="E117" s="130" t="s">
        <v>370</v>
      </c>
      <c r="F117" s="130" t="s">
        <v>145</v>
      </c>
      <c r="G117" s="130"/>
      <c r="H117" s="130"/>
      <c r="I117" s="166">
        <f>I118</f>
        <v>2223.9</v>
      </c>
    </row>
    <row r="118" spans="2:9" ht="12.75">
      <c r="B118" s="265" t="s">
        <v>226</v>
      </c>
      <c r="C118" s="266" t="s">
        <v>11</v>
      </c>
      <c r="D118" s="266" t="s">
        <v>362</v>
      </c>
      <c r="E118" s="266" t="s">
        <v>370</v>
      </c>
      <c r="F118" s="266" t="s">
        <v>145</v>
      </c>
      <c r="G118" s="266"/>
      <c r="H118" s="266"/>
      <c r="I118" s="268">
        <f>I119</f>
        <v>2223.9</v>
      </c>
    </row>
    <row r="119" spans="2:9" ht="21.75">
      <c r="B119" s="100" t="s">
        <v>196</v>
      </c>
      <c r="C119" s="101" t="s">
        <v>11</v>
      </c>
      <c r="D119" s="101" t="s">
        <v>362</v>
      </c>
      <c r="E119" s="101" t="s">
        <v>370</v>
      </c>
      <c r="F119" s="101" t="s">
        <v>145</v>
      </c>
      <c r="G119" s="101" t="s">
        <v>197</v>
      </c>
      <c r="H119" s="101"/>
      <c r="I119" s="202">
        <f>I120+I121+I122</f>
        <v>2223.9</v>
      </c>
    </row>
    <row r="120" spans="2:9" ht="45">
      <c r="B120" s="118" t="s">
        <v>152</v>
      </c>
      <c r="C120" s="116" t="s">
        <v>11</v>
      </c>
      <c r="D120" s="116" t="s">
        <v>362</v>
      </c>
      <c r="E120" s="116" t="s">
        <v>370</v>
      </c>
      <c r="F120" s="116" t="s">
        <v>145</v>
      </c>
      <c r="G120" s="116" t="s">
        <v>197</v>
      </c>
      <c r="H120" s="125">
        <v>100</v>
      </c>
      <c r="I120" s="222">
        <v>1790.8</v>
      </c>
    </row>
    <row r="121" spans="2:9" ht="22.5">
      <c r="B121" s="169" t="s">
        <v>190</v>
      </c>
      <c r="C121" s="116" t="s">
        <v>11</v>
      </c>
      <c r="D121" s="116" t="s">
        <v>362</v>
      </c>
      <c r="E121" s="116" t="s">
        <v>370</v>
      </c>
      <c r="F121" s="116" t="s">
        <v>145</v>
      </c>
      <c r="G121" s="116" t="s">
        <v>197</v>
      </c>
      <c r="H121" s="125">
        <v>200</v>
      </c>
      <c r="I121" s="222">
        <v>432</v>
      </c>
    </row>
    <row r="122" spans="2:9" ht="12.75">
      <c r="B122" s="117" t="s">
        <v>178</v>
      </c>
      <c r="C122" s="116" t="s">
        <v>11</v>
      </c>
      <c r="D122" s="116" t="s">
        <v>362</v>
      </c>
      <c r="E122" s="116" t="s">
        <v>370</v>
      </c>
      <c r="F122" s="116" t="s">
        <v>145</v>
      </c>
      <c r="G122" s="116" t="s">
        <v>197</v>
      </c>
      <c r="H122" s="125">
        <v>800</v>
      </c>
      <c r="I122" s="222">
        <v>1.1</v>
      </c>
    </row>
    <row r="123" spans="2:9" ht="12.75">
      <c r="B123" s="139" t="s">
        <v>228</v>
      </c>
      <c r="C123" s="139"/>
      <c r="D123" s="139"/>
      <c r="E123" s="139"/>
      <c r="F123" s="139"/>
      <c r="G123" s="139"/>
      <c r="H123" s="139"/>
      <c r="I123" s="269">
        <f>I9+I13+I18+I28+I41+I52+I64+I68+I74+I78+I93+I98+I102+I112+I116+I35</f>
        <v>15960.900000000001</v>
      </c>
    </row>
    <row r="126" ht="12.75">
      <c r="I126" s="322"/>
    </row>
  </sheetData>
  <sheetProtection/>
  <mergeCells count="6">
    <mergeCell ref="I7:I8"/>
    <mergeCell ref="E8:G8"/>
    <mergeCell ref="A6:I6"/>
    <mergeCell ref="D3:H3"/>
    <mergeCell ref="E4:H4"/>
    <mergeCell ref="C7:H7"/>
  </mergeCells>
  <printOptions/>
  <pageMargins left="0.75" right="0.26" top="0.55" bottom="0.35" header="0.5" footer="0.27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K132"/>
  <sheetViews>
    <sheetView zoomScalePageLayoutView="0" workbookViewId="0" topLeftCell="A25">
      <selection activeCell="K131" sqref="K131"/>
    </sheetView>
  </sheetViews>
  <sheetFormatPr defaultColWidth="9.140625" defaultRowHeight="12.75"/>
  <cols>
    <col min="1" max="1" width="2.00390625" style="0" customWidth="1"/>
    <col min="2" max="2" width="50.00390625" style="0" customWidth="1"/>
    <col min="3" max="3" width="3.57421875" style="0" customWidth="1"/>
    <col min="4" max="4" width="3.140625" style="0" customWidth="1"/>
    <col min="5" max="5" width="3.28125" style="0" customWidth="1"/>
    <col min="6" max="6" width="3.00390625" style="0" customWidth="1"/>
    <col min="7" max="7" width="5.28125" style="0" customWidth="1"/>
    <col min="8" max="8" width="6.57421875" style="0" customWidth="1"/>
    <col min="9" max="9" width="7.57421875" style="0" customWidth="1"/>
    <col min="10" max="10" width="8.00390625" style="0" customWidth="1"/>
  </cols>
  <sheetData>
    <row r="1" spans="1:11" ht="12.75">
      <c r="A1" s="1"/>
      <c r="B1" s="1"/>
      <c r="C1" s="1"/>
      <c r="D1" s="1"/>
      <c r="E1" s="1"/>
      <c r="H1" s="1" t="s">
        <v>1</v>
      </c>
      <c r="I1" s="1"/>
      <c r="J1" s="1"/>
      <c r="K1" s="1"/>
    </row>
    <row r="2" spans="1:11" ht="12.75" customHeight="1">
      <c r="A2" s="1"/>
      <c r="B2" s="5"/>
      <c r="C2" s="5"/>
      <c r="D2" s="5"/>
      <c r="E2" s="5"/>
      <c r="F2" s="5"/>
      <c r="G2" s="5"/>
      <c r="H2" s="5"/>
      <c r="I2" s="14"/>
      <c r="J2" s="14"/>
      <c r="K2" s="1"/>
    </row>
    <row r="3" spans="1:11" ht="40.5" customHeight="1">
      <c r="A3" s="1"/>
      <c r="B3" s="1"/>
      <c r="C3" s="1"/>
      <c r="D3" s="538" t="s">
        <v>217</v>
      </c>
      <c r="E3" s="538"/>
      <c r="F3" s="538"/>
      <c r="G3" s="538"/>
      <c r="H3" s="538"/>
      <c r="I3" s="538"/>
      <c r="J3" s="5"/>
      <c r="K3" s="5"/>
    </row>
    <row r="4" spans="1:11" ht="12.75">
      <c r="A4" s="1"/>
      <c r="B4" s="1"/>
      <c r="C4" s="1"/>
      <c r="D4" s="505" t="s">
        <v>218</v>
      </c>
      <c r="E4" s="505"/>
      <c r="F4" s="505"/>
      <c r="G4" s="505"/>
      <c r="H4" s="505"/>
      <c r="I4" s="505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81.75" customHeight="1">
      <c r="A6" s="540" t="s">
        <v>219</v>
      </c>
      <c r="B6" s="540"/>
      <c r="C6" s="540"/>
      <c r="D6" s="540"/>
      <c r="E6" s="540"/>
      <c r="F6" s="540"/>
      <c r="G6" s="540"/>
      <c r="H6" s="540"/>
      <c r="I6" s="540"/>
      <c r="J6" s="540"/>
      <c r="K6" s="1"/>
    </row>
    <row r="7" spans="1:11" ht="14.25" customHeight="1">
      <c r="A7" s="84"/>
      <c r="B7" s="84"/>
      <c r="C7" s="84"/>
      <c r="D7" s="84"/>
      <c r="E7" s="84"/>
      <c r="F7" s="84"/>
      <c r="G7" s="84"/>
      <c r="H7" s="84"/>
      <c r="I7" s="84"/>
      <c r="J7" s="1"/>
      <c r="K7" s="1"/>
    </row>
    <row r="8" spans="2:10" ht="12.75">
      <c r="B8" s="521" t="s">
        <v>391</v>
      </c>
      <c r="C8" s="517" t="s">
        <v>139</v>
      </c>
      <c r="D8" s="517"/>
      <c r="E8" s="517"/>
      <c r="F8" s="517"/>
      <c r="G8" s="517"/>
      <c r="H8" s="517"/>
      <c r="I8" s="518" t="s">
        <v>108</v>
      </c>
      <c r="J8" s="518" t="s">
        <v>229</v>
      </c>
    </row>
    <row r="9" spans="2:10" ht="60" customHeight="1">
      <c r="B9" s="522"/>
      <c r="C9" s="291" t="s">
        <v>394</v>
      </c>
      <c r="D9" s="291" t="s">
        <v>393</v>
      </c>
      <c r="E9" s="517" t="s">
        <v>392</v>
      </c>
      <c r="F9" s="517"/>
      <c r="G9" s="517"/>
      <c r="H9" s="291" t="s">
        <v>140</v>
      </c>
      <c r="I9" s="518"/>
      <c r="J9" s="518"/>
    </row>
    <row r="10" spans="2:10" ht="32.25">
      <c r="B10" s="137" t="s">
        <v>191</v>
      </c>
      <c r="C10" s="98" t="s">
        <v>362</v>
      </c>
      <c r="D10" s="98">
        <v>11</v>
      </c>
      <c r="E10" s="98" t="s">
        <v>363</v>
      </c>
      <c r="F10" s="98"/>
      <c r="G10" s="98"/>
      <c r="H10" s="110"/>
      <c r="I10" s="151">
        <f aca="true" t="shared" si="0" ref="I10:J12">I11</f>
        <v>50</v>
      </c>
      <c r="J10" s="151">
        <f t="shared" si="0"/>
        <v>50</v>
      </c>
    </row>
    <row r="11" spans="2:10" ht="42.75">
      <c r="B11" s="168" t="s">
        <v>192</v>
      </c>
      <c r="C11" s="130" t="s">
        <v>362</v>
      </c>
      <c r="D11" s="130" t="s">
        <v>11</v>
      </c>
      <c r="E11" s="130" t="s">
        <v>363</v>
      </c>
      <c r="F11" s="130" t="s">
        <v>145</v>
      </c>
      <c r="G11" s="130"/>
      <c r="H11" s="131"/>
      <c r="I11" s="166">
        <f t="shared" si="0"/>
        <v>50</v>
      </c>
      <c r="J11" s="166">
        <f t="shared" si="0"/>
        <v>50</v>
      </c>
    </row>
    <row r="12" spans="2:10" ht="12.75">
      <c r="B12" s="100" t="s">
        <v>193</v>
      </c>
      <c r="C12" s="101" t="s">
        <v>362</v>
      </c>
      <c r="D12" s="101" t="s">
        <v>11</v>
      </c>
      <c r="E12" s="101" t="s">
        <v>363</v>
      </c>
      <c r="F12" s="101" t="s">
        <v>145</v>
      </c>
      <c r="G12" s="101" t="s">
        <v>194</v>
      </c>
      <c r="H12" s="112"/>
      <c r="I12" s="202">
        <f t="shared" si="0"/>
        <v>50</v>
      </c>
      <c r="J12" s="202">
        <f t="shared" si="0"/>
        <v>50</v>
      </c>
    </row>
    <row r="13" spans="2:10" ht="12.75">
      <c r="B13" s="117" t="s">
        <v>178</v>
      </c>
      <c r="C13" s="244"/>
      <c r="D13" s="244"/>
      <c r="E13" s="244"/>
      <c r="F13" s="244"/>
      <c r="G13" s="244"/>
      <c r="H13" s="111" t="s">
        <v>175</v>
      </c>
      <c r="I13" s="222">
        <v>50</v>
      </c>
      <c r="J13" s="222">
        <v>50</v>
      </c>
    </row>
    <row r="14" spans="2:10" ht="32.25">
      <c r="B14" s="135" t="s">
        <v>206</v>
      </c>
      <c r="C14" s="98" t="s">
        <v>362</v>
      </c>
      <c r="D14" s="98" t="s">
        <v>195</v>
      </c>
      <c r="E14" s="98" t="s">
        <v>364</v>
      </c>
      <c r="F14" s="98"/>
      <c r="G14" s="98"/>
      <c r="H14" s="110"/>
      <c r="I14" s="151">
        <f>I15</f>
        <v>1449.3999999999999</v>
      </c>
      <c r="J14" s="151">
        <f>J15</f>
        <v>1457.3999999999999</v>
      </c>
    </row>
    <row r="15" spans="2:10" ht="53.25">
      <c r="B15" s="141" t="s">
        <v>207</v>
      </c>
      <c r="C15" s="130" t="s">
        <v>362</v>
      </c>
      <c r="D15" s="130" t="s">
        <v>195</v>
      </c>
      <c r="E15" s="130" t="s">
        <v>364</v>
      </c>
      <c r="F15" s="130" t="s">
        <v>145</v>
      </c>
      <c r="G15" s="130"/>
      <c r="H15" s="131"/>
      <c r="I15" s="166">
        <f>I16</f>
        <v>1449.3999999999999</v>
      </c>
      <c r="J15" s="166">
        <f>J16</f>
        <v>1457.3999999999999</v>
      </c>
    </row>
    <row r="16" spans="2:10" ht="56.25">
      <c r="B16" s="133" t="s">
        <v>208</v>
      </c>
      <c r="C16" s="101" t="s">
        <v>362</v>
      </c>
      <c r="D16" s="101" t="s">
        <v>195</v>
      </c>
      <c r="E16" s="101" t="s">
        <v>364</v>
      </c>
      <c r="F16" s="101" t="s">
        <v>145</v>
      </c>
      <c r="G16" s="101" t="s">
        <v>197</v>
      </c>
      <c r="H16" s="112"/>
      <c r="I16" s="202">
        <f>I17+I18</f>
        <v>1449.3999999999999</v>
      </c>
      <c r="J16" s="202">
        <f>J17+J18</f>
        <v>1457.3999999999999</v>
      </c>
    </row>
    <row r="17" spans="2:10" ht="45">
      <c r="B17" s="118" t="s">
        <v>152</v>
      </c>
      <c r="C17" s="116" t="s">
        <v>362</v>
      </c>
      <c r="D17" s="116" t="s">
        <v>195</v>
      </c>
      <c r="E17" s="116" t="s">
        <v>364</v>
      </c>
      <c r="F17" s="116" t="s">
        <v>145</v>
      </c>
      <c r="G17" s="116" t="s">
        <v>197</v>
      </c>
      <c r="H17" s="116" t="s">
        <v>174</v>
      </c>
      <c r="I17" s="222">
        <v>1305.3</v>
      </c>
      <c r="J17" s="222">
        <v>1305.3</v>
      </c>
    </row>
    <row r="18" spans="2:10" ht="22.5">
      <c r="B18" s="169" t="s">
        <v>190</v>
      </c>
      <c r="C18" s="116" t="s">
        <v>362</v>
      </c>
      <c r="D18" s="116" t="s">
        <v>195</v>
      </c>
      <c r="E18" s="116" t="s">
        <v>364</v>
      </c>
      <c r="F18" s="116" t="s">
        <v>145</v>
      </c>
      <c r="G18" s="116" t="s">
        <v>197</v>
      </c>
      <c r="H18" s="116" t="s">
        <v>151</v>
      </c>
      <c r="I18" s="222">
        <v>144.1</v>
      </c>
      <c r="J18" s="222">
        <v>152.1</v>
      </c>
    </row>
    <row r="19" spans="2:10" ht="32.25">
      <c r="B19" s="135" t="s">
        <v>211</v>
      </c>
      <c r="C19" s="98" t="s">
        <v>362</v>
      </c>
      <c r="D19" s="98" t="s">
        <v>195</v>
      </c>
      <c r="E19" s="98" t="s">
        <v>362</v>
      </c>
      <c r="F19" s="98"/>
      <c r="G19" s="98"/>
      <c r="H19" s="110"/>
      <c r="I19" s="151">
        <f>I20+I23+I26</f>
        <v>496.5</v>
      </c>
      <c r="J19" s="151">
        <f>J20+J23+J26</f>
        <v>628.7</v>
      </c>
    </row>
    <row r="20" spans="2:10" ht="63.75">
      <c r="B20" s="141" t="s">
        <v>212</v>
      </c>
      <c r="C20" s="130" t="s">
        <v>362</v>
      </c>
      <c r="D20" s="130" t="s">
        <v>195</v>
      </c>
      <c r="E20" s="130" t="s">
        <v>362</v>
      </c>
      <c r="F20" s="130" t="s">
        <v>145</v>
      </c>
      <c r="G20" s="130"/>
      <c r="H20" s="131"/>
      <c r="I20" s="166">
        <f>I21</f>
        <v>100</v>
      </c>
      <c r="J20" s="166" t="str">
        <f>J21</f>
        <v>200</v>
      </c>
    </row>
    <row r="21" spans="2:10" ht="74.25">
      <c r="B21" s="100" t="s">
        <v>213</v>
      </c>
      <c r="C21" s="101" t="s">
        <v>362</v>
      </c>
      <c r="D21" s="101" t="s">
        <v>195</v>
      </c>
      <c r="E21" s="101" t="s">
        <v>362</v>
      </c>
      <c r="F21" s="101" t="s">
        <v>145</v>
      </c>
      <c r="G21" s="101" t="s">
        <v>199</v>
      </c>
      <c r="H21" s="126"/>
      <c r="I21" s="202">
        <f>I22</f>
        <v>100</v>
      </c>
      <c r="J21" s="202" t="str">
        <f>J22</f>
        <v>200</v>
      </c>
    </row>
    <row r="22" spans="2:10" ht="22.5">
      <c r="B22" s="169" t="s">
        <v>190</v>
      </c>
      <c r="C22" s="116" t="s">
        <v>362</v>
      </c>
      <c r="D22" s="116" t="s">
        <v>195</v>
      </c>
      <c r="E22" s="116" t="s">
        <v>362</v>
      </c>
      <c r="F22" s="116" t="s">
        <v>145</v>
      </c>
      <c r="G22" s="116" t="s">
        <v>199</v>
      </c>
      <c r="H22" s="116">
        <v>200</v>
      </c>
      <c r="I22" s="156">
        <v>100</v>
      </c>
      <c r="J22" s="156" t="s">
        <v>151</v>
      </c>
    </row>
    <row r="23" spans="2:10" ht="63.75">
      <c r="B23" s="141" t="s">
        <v>214</v>
      </c>
      <c r="C23" s="130" t="s">
        <v>362</v>
      </c>
      <c r="D23" s="130" t="s">
        <v>195</v>
      </c>
      <c r="E23" s="130" t="s">
        <v>362</v>
      </c>
      <c r="F23" s="130" t="s">
        <v>157</v>
      </c>
      <c r="G23" s="130"/>
      <c r="H23" s="132"/>
      <c r="I23" s="166">
        <f>I24</f>
        <v>366.5</v>
      </c>
      <c r="J23" s="166">
        <f>J24</f>
        <v>378.7</v>
      </c>
    </row>
    <row r="24" spans="2:10" ht="74.25">
      <c r="B24" s="113" t="s">
        <v>215</v>
      </c>
      <c r="C24" s="101" t="s">
        <v>362</v>
      </c>
      <c r="D24" s="101" t="s">
        <v>195</v>
      </c>
      <c r="E24" s="101" t="s">
        <v>362</v>
      </c>
      <c r="F24" s="101" t="s">
        <v>157</v>
      </c>
      <c r="G24" s="101" t="s">
        <v>200</v>
      </c>
      <c r="H24" s="126"/>
      <c r="I24" s="202">
        <f>I25</f>
        <v>366.5</v>
      </c>
      <c r="J24" s="202">
        <f>J25</f>
        <v>378.7</v>
      </c>
    </row>
    <row r="25" spans="2:10" ht="22.5">
      <c r="B25" s="169" t="s">
        <v>190</v>
      </c>
      <c r="C25" s="116" t="s">
        <v>362</v>
      </c>
      <c r="D25" s="116" t="s">
        <v>195</v>
      </c>
      <c r="E25" s="116" t="s">
        <v>362</v>
      </c>
      <c r="F25" s="116" t="s">
        <v>157</v>
      </c>
      <c r="G25" s="116" t="s">
        <v>200</v>
      </c>
      <c r="H25" s="116" t="s">
        <v>151</v>
      </c>
      <c r="I25" s="156">
        <v>366.5</v>
      </c>
      <c r="J25" s="156">
        <v>378.7</v>
      </c>
    </row>
    <row r="26" spans="2:10" ht="63.75">
      <c r="B26" s="141" t="s">
        <v>245</v>
      </c>
      <c r="C26" s="130" t="s">
        <v>362</v>
      </c>
      <c r="D26" s="130" t="s">
        <v>195</v>
      </c>
      <c r="E26" s="130" t="s">
        <v>362</v>
      </c>
      <c r="F26" s="130" t="s">
        <v>171</v>
      </c>
      <c r="G26" s="130"/>
      <c r="H26" s="132"/>
      <c r="I26" s="166">
        <f>I27</f>
        <v>30</v>
      </c>
      <c r="J26" s="166">
        <f>J27</f>
        <v>50</v>
      </c>
    </row>
    <row r="27" spans="2:10" ht="74.25">
      <c r="B27" s="113" t="s">
        <v>246</v>
      </c>
      <c r="C27" s="101" t="s">
        <v>362</v>
      </c>
      <c r="D27" s="101" t="s">
        <v>195</v>
      </c>
      <c r="E27" s="101" t="s">
        <v>362</v>
      </c>
      <c r="F27" s="101" t="s">
        <v>171</v>
      </c>
      <c r="G27" s="101" t="s">
        <v>203</v>
      </c>
      <c r="H27" s="126"/>
      <c r="I27" s="202">
        <f>I28</f>
        <v>30</v>
      </c>
      <c r="J27" s="202">
        <f>J28</f>
        <v>50</v>
      </c>
    </row>
    <row r="28" spans="2:10" ht="22.5">
      <c r="B28" s="169" t="s">
        <v>190</v>
      </c>
      <c r="C28" s="116" t="s">
        <v>362</v>
      </c>
      <c r="D28" s="116" t="s">
        <v>195</v>
      </c>
      <c r="E28" s="116" t="s">
        <v>362</v>
      </c>
      <c r="F28" s="116" t="s">
        <v>171</v>
      </c>
      <c r="G28" s="116" t="s">
        <v>203</v>
      </c>
      <c r="H28" s="127">
        <v>200</v>
      </c>
      <c r="I28" s="222">
        <v>30</v>
      </c>
      <c r="J28" s="222">
        <v>50</v>
      </c>
    </row>
    <row r="29" spans="2:10" ht="42.75">
      <c r="B29" s="137" t="s">
        <v>259</v>
      </c>
      <c r="C29" s="98" t="s">
        <v>363</v>
      </c>
      <c r="D29" s="98" t="s">
        <v>423</v>
      </c>
      <c r="E29" s="98" t="s">
        <v>363</v>
      </c>
      <c r="F29" s="98"/>
      <c r="G29" s="98"/>
      <c r="H29" s="110"/>
      <c r="I29" s="151">
        <f>I30+I33</f>
        <v>65</v>
      </c>
      <c r="J29" s="151">
        <f>J30+J33</f>
        <v>65</v>
      </c>
    </row>
    <row r="30" spans="2:10" ht="74.25">
      <c r="B30" s="168" t="s">
        <v>260</v>
      </c>
      <c r="C30" s="130" t="s">
        <v>363</v>
      </c>
      <c r="D30" s="130" t="s">
        <v>423</v>
      </c>
      <c r="E30" s="130" t="s">
        <v>363</v>
      </c>
      <c r="F30" s="130" t="s">
        <v>145</v>
      </c>
      <c r="G30" s="130"/>
      <c r="H30" s="131"/>
      <c r="I30" s="166">
        <f>I31</f>
        <v>50</v>
      </c>
      <c r="J30" s="166">
        <f>J31</f>
        <v>50</v>
      </c>
    </row>
    <row r="31" spans="2:10" ht="84.75">
      <c r="B31" s="100" t="s">
        <v>262</v>
      </c>
      <c r="C31" s="101" t="s">
        <v>363</v>
      </c>
      <c r="D31" s="101" t="s">
        <v>423</v>
      </c>
      <c r="E31" s="101" t="s">
        <v>363</v>
      </c>
      <c r="F31" s="101" t="s">
        <v>145</v>
      </c>
      <c r="G31" s="101" t="s">
        <v>257</v>
      </c>
      <c r="H31" s="112"/>
      <c r="I31" s="202">
        <f>I32</f>
        <v>50</v>
      </c>
      <c r="J31" s="202">
        <f>J32</f>
        <v>50</v>
      </c>
    </row>
    <row r="32" spans="2:10" ht="22.5">
      <c r="B32" s="169" t="s">
        <v>190</v>
      </c>
      <c r="C32" s="116" t="s">
        <v>363</v>
      </c>
      <c r="D32" s="116" t="s">
        <v>423</v>
      </c>
      <c r="E32" s="116" t="s">
        <v>363</v>
      </c>
      <c r="F32" s="116" t="s">
        <v>145</v>
      </c>
      <c r="G32" s="116" t="s">
        <v>257</v>
      </c>
      <c r="H32" s="116" t="s">
        <v>151</v>
      </c>
      <c r="I32" s="156">
        <v>50</v>
      </c>
      <c r="J32" s="156">
        <v>50</v>
      </c>
    </row>
    <row r="33" spans="2:10" ht="53.25">
      <c r="B33" s="168" t="s">
        <v>263</v>
      </c>
      <c r="C33" s="130" t="s">
        <v>363</v>
      </c>
      <c r="D33" s="130" t="s">
        <v>423</v>
      </c>
      <c r="E33" s="130" t="s">
        <v>363</v>
      </c>
      <c r="F33" s="130" t="s">
        <v>157</v>
      </c>
      <c r="G33" s="130"/>
      <c r="H33" s="131"/>
      <c r="I33" s="166">
        <f>I34</f>
        <v>15</v>
      </c>
      <c r="J33" s="166">
        <f>J34</f>
        <v>15</v>
      </c>
    </row>
    <row r="34" spans="2:10" ht="74.25">
      <c r="B34" s="100" t="s">
        <v>264</v>
      </c>
      <c r="C34" s="101" t="s">
        <v>363</v>
      </c>
      <c r="D34" s="101" t="s">
        <v>423</v>
      </c>
      <c r="E34" s="101" t="s">
        <v>363</v>
      </c>
      <c r="F34" s="101" t="s">
        <v>157</v>
      </c>
      <c r="G34" s="101" t="s">
        <v>258</v>
      </c>
      <c r="H34" s="112"/>
      <c r="I34" s="202">
        <f>I35</f>
        <v>15</v>
      </c>
      <c r="J34" s="202">
        <f>J35</f>
        <v>15</v>
      </c>
    </row>
    <row r="35" spans="2:10" ht="22.5">
      <c r="B35" s="169" t="s">
        <v>190</v>
      </c>
      <c r="C35" s="111" t="s">
        <v>363</v>
      </c>
      <c r="D35" s="111" t="s">
        <v>423</v>
      </c>
      <c r="E35" s="111" t="s">
        <v>363</v>
      </c>
      <c r="F35" s="111" t="s">
        <v>157</v>
      </c>
      <c r="G35" s="111" t="s">
        <v>258</v>
      </c>
      <c r="H35" s="111" t="s">
        <v>151</v>
      </c>
      <c r="I35" s="222">
        <v>15</v>
      </c>
      <c r="J35" s="222">
        <v>15</v>
      </c>
    </row>
    <row r="36" spans="2:10" ht="42.75">
      <c r="B36" s="137" t="s">
        <v>277</v>
      </c>
      <c r="C36" s="98" t="s">
        <v>363</v>
      </c>
      <c r="D36" s="98" t="s">
        <v>266</v>
      </c>
      <c r="E36" s="98" t="s">
        <v>363</v>
      </c>
      <c r="F36" s="98"/>
      <c r="G36" s="98"/>
      <c r="H36" s="110"/>
      <c r="I36" s="151">
        <f>I37</f>
        <v>35</v>
      </c>
      <c r="J36" s="151">
        <f>J37</f>
        <v>35</v>
      </c>
    </row>
    <row r="37" spans="2:10" ht="57" customHeight="1">
      <c r="B37" s="143" t="s">
        <v>278</v>
      </c>
      <c r="C37" s="130" t="s">
        <v>363</v>
      </c>
      <c r="D37" s="130" t="s">
        <v>266</v>
      </c>
      <c r="E37" s="130" t="s">
        <v>363</v>
      </c>
      <c r="F37" s="130" t="s">
        <v>171</v>
      </c>
      <c r="G37" s="130"/>
      <c r="H37" s="131"/>
      <c r="I37" s="166">
        <f>I38+I40</f>
        <v>35</v>
      </c>
      <c r="J37" s="166">
        <f>J38+J40</f>
        <v>35</v>
      </c>
    </row>
    <row r="38" spans="2:10" ht="84.75">
      <c r="B38" s="190" t="s">
        <v>279</v>
      </c>
      <c r="C38" s="101" t="s">
        <v>363</v>
      </c>
      <c r="D38" s="101" t="s">
        <v>266</v>
      </c>
      <c r="E38" s="101" t="s">
        <v>363</v>
      </c>
      <c r="F38" s="101" t="s">
        <v>171</v>
      </c>
      <c r="G38" s="101" t="s">
        <v>267</v>
      </c>
      <c r="H38" s="112"/>
      <c r="I38" s="202">
        <f>I39</f>
        <v>30</v>
      </c>
      <c r="J38" s="202">
        <f>J39</f>
        <v>30</v>
      </c>
    </row>
    <row r="39" spans="2:10" ht="22.5">
      <c r="B39" s="169" t="s">
        <v>190</v>
      </c>
      <c r="C39" s="116" t="s">
        <v>363</v>
      </c>
      <c r="D39" s="116" t="s">
        <v>266</v>
      </c>
      <c r="E39" s="116" t="s">
        <v>363</v>
      </c>
      <c r="F39" s="116" t="s">
        <v>171</v>
      </c>
      <c r="G39" s="116" t="s">
        <v>267</v>
      </c>
      <c r="H39" s="111" t="s">
        <v>151</v>
      </c>
      <c r="I39" s="222">
        <v>30</v>
      </c>
      <c r="J39" s="222">
        <v>30</v>
      </c>
    </row>
    <row r="40" spans="2:10" ht="74.25">
      <c r="B40" s="100" t="s">
        <v>280</v>
      </c>
      <c r="C40" s="101" t="s">
        <v>363</v>
      </c>
      <c r="D40" s="101" t="s">
        <v>266</v>
      </c>
      <c r="E40" s="101" t="s">
        <v>363</v>
      </c>
      <c r="F40" s="101" t="s">
        <v>171</v>
      </c>
      <c r="G40" s="101" t="s">
        <v>268</v>
      </c>
      <c r="H40" s="112"/>
      <c r="I40" s="202">
        <f>I41</f>
        <v>5</v>
      </c>
      <c r="J40" s="202">
        <f>J41</f>
        <v>5</v>
      </c>
    </row>
    <row r="41" spans="2:10" ht="22.5">
      <c r="B41" s="169" t="s">
        <v>190</v>
      </c>
      <c r="C41" s="116" t="s">
        <v>363</v>
      </c>
      <c r="D41" s="116" t="s">
        <v>266</v>
      </c>
      <c r="E41" s="116" t="s">
        <v>363</v>
      </c>
      <c r="F41" s="116" t="s">
        <v>171</v>
      </c>
      <c r="G41" s="116" t="s">
        <v>268</v>
      </c>
      <c r="H41" s="111" t="s">
        <v>151</v>
      </c>
      <c r="I41" s="222">
        <v>5</v>
      </c>
      <c r="J41" s="222">
        <v>5</v>
      </c>
    </row>
    <row r="42" spans="2:10" ht="21.75">
      <c r="B42" s="199" t="s">
        <v>281</v>
      </c>
      <c r="C42" s="98" t="s">
        <v>366</v>
      </c>
      <c r="D42" s="98" t="s">
        <v>423</v>
      </c>
      <c r="E42" s="98" t="s">
        <v>366</v>
      </c>
      <c r="F42" s="98"/>
      <c r="G42" s="98"/>
      <c r="H42" s="110"/>
      <c r="I42" s="151">
        <f>I43+I46</f>
        <v>1941</v>
      </c>
      <c r="J42" s="151">
        <f>J43+J46</f>
        <v>2703</v>
      </c>
    </row>
    <row r="43" spans="2:10" ht="42.75">
      <c r="B43" s="200" t="s">
        <v>282</v>
      </c>
      <c r="C43" s="165" t="s">
        <v>366</v>
      </c>
      <c r="D43" s="165" t="s">
        <v>423</v>
      </c>
      <c r="E43" s="130" t="s">
        <v>366</v>
      </c>
      <c r="F43" s="130" t="s">
        <v>145</v>
      </c>
      <c r="G43" s="130"/>
      <c r="H43" s="131"/>
      <c r="I43" s="166">
        <f>I44</f>
        <v>400</v>
      </c>
      <c r="J43" s="166">
        <f>J44</f>
        <v>400</v>
      </c>
    </row>
    <row r="44" spans="2:10" ht="42.75">
      <c r="B44" s="190" t="s">
        <v>284</v>
      </c>
      <c r="C44" s="203" t="s">
        <v>366</v>
      </c>
      <c r="D44" s="203" t="s">
        <v>423</v>
      </c>
      <c r="E44" s="101" t="s">
        <v>366</v>
      </c>
      <c r="F44" s="101" t="s">
        <v>145</v>
      </c>
      <c r="G44" s="101" t="s">
        <v>273</v>
      </c>
      <c r="H44" s="112"/>
      <c r="I44" s="202">
        <f>I45</f>
        <v>400</v>
      </c>
      <c r="J44" s="202">
        <f>J45</f>
        <v>400</v>
      </c>
    </row>
    <row r="45" spans="2:10" ht="22.5">
      <c r="B45" s="169" t="s">
        <v>190</v>
      </c>
      <c r="C45" s="205" t="s">
        <v>366</v>
      </c>
      <c r="D45" s="205" t="s">
        <v>423</v>
      </c>
      <c r="E45" s="116" t="s">
        <v>366</v>
      </c>
      <c r="F45" s="116" t="s">
        <v>145</v>
      </c>
      <c r="G45" s="116" t="s">
        <v>273</v>
      </c>
      <c r="H45" s="116" t="s">
        <v>151</v>
      </c>
      <c r="I45" s="156">
        <v>400</v>
      </c>
      <c r="J45" s="156">
        <v>400</v>
      </c>
    </row>
    <row r="46" spans="2:10" ht="53.25">
      <c r="B46" s="201" t="s">
        <v>283</v>
      </c>
      <c r="C46" s="204" t="s">
        <v>366</v>
      </c>
      <c r="D46" s="204" t="s">
        <v>423</v>
      </c>
      <c r="E46" s="130" t="s">
        <v>366</v>
      </c>
      <c r="F46" s="130" t="s">
        <v>157</v>
      </c>
      <c r="G46" s="130"/>
      <c r="H46" s="131"/>
      <c r="I46" s="166">
        <f>I47+I49+I51</f>
        <v>1541</v>
      </c>
      <c r="J46" s="166">
        <f>J47+J49+J51</f>
        <v>2303</v>
      </c>
    </row>
    <row r="47" spans="2:10" ht="84.75">
      <c r="B47" s="190" t="s">
        <v>285</v>
      </c>
      <c r="C47" s="203" t="s">
        <v>366</v>
      </c>
      <c r="D47" s="203" t="s">
        <v>423</v>
      </c>
      <c r="E47" s="101" t="s">
        <v>366</v>
      </c>
      <c r="F47" s="101" t="s">
        <v>157</v>
      </c>
      <c r="G47" s="101" t="s">
        <v>274</v>
      </c>
      <c r="H47" s="112"/>
      <c r="I47" s="202">
        <f>I48</f>
        <v>0</v>
      </c>
      <c r="J47" s="202">
        <f>J48</f>
        <v>0</v>
      </c>
    </row>
    <row r="48" spans="2:10" ht="22.5">
      <c r="B48" s="169" t="s">
        <v>190</v>
      </c>
      <c r="C48" s="205" t="s">
        <v>366</v>
      </c>
      <c r="D48" s="205" t="s">
        <v>423</v>
      </c>
      <c r="E48" s="116" t="s">
        <v>366</v>
      </c>
      <c r="F48" s="116" t="s">
        <v>157</v>
      </c>
      <c r="G48" s="116" t="s">
        <v>274</v>
      </c>
      <c r="H48" s="116" t="s">
        <v>151</v>
      </c>
      <c r="I48" s="156">
        <v>0</v>
      </c>
      <c r="J48" s="156">
        <v>0</v>
      </c>
    </row>
    <row r="49" spans="2:10" ht="95.25">
      <c r="B49" s="190" t="s">
        <v>286</v>
      </c>
      <c r="C49" s="203" t="s">
        <v>366</v>
      </c>
      <c r="D49" s="203" t="s">
        <v>423</v>
      </c>
      <c r="E49" s="101" t="s">
        <v>366</v>
      </c>
      <c r="F49" s="101" t="s">
        <v>157</v>
      </c>
      <c r="G49" s="101" t="s">
        <v>275</v>
      </c>
      <c r="H49" s="112"/>
      <c r="I49" s="202">
        <f>I50</f>
        <v>0</v>
      </c>
      <c r="J49" s="202">
        <f>J50</f>
        <v>0</v>
      </c>
    </row>
    <row r="50" spans="2:10" ht="22.5">
      <c r="B50" s="169" t="s">
        <v>190</v>
      </c>
      <c r="C50" s="205" t="s">
        <v>366</v>
      </c>
      <c r="D50" s="205" t="s">
        <v>423</v>
      </c>
      <c r="E50" s="116" t="s">
        <v>366</v>
      </c>
      <c r="F50" s="116" t="s">
        <v>157</v>
      </c>
      <c r="G50" s="116" t="s">
        <v>275</v>
      </c>
      <c r="H50" s="116" t="s">
        <v>151</v>
      </c>
      <c r="I50" s="156"/>
      <c r="J50" s="156"/>
    </row>
    <row r="51" spans="2:10" ht="84.75">
      <c r="B51" s="190" t="s">
        <v>287</v>
      </c>
      <c r="C51" s="203" t="s">
        <v>366</v>
      </c>
      <c r="D51" s="203" t="s">
        <v>423</v>
      </c>
      <c r="E51" s="101" t="s">
        <v>366</v>
      </c>
      <c r="F51" s="101" t="s">
        <v>157</v>
      </c>
      <c r="G51" s="101" t="s">
        <v>276</v>
      </c>
      <c r="H51" s="112"/>
      <c r="I51" s="202">
        <f>I52</f>
        <v>1541</v>
      </c>
      <c r="J51" s="202">
        <f>J52</f>
        <v>2303</v>
      </c>
    </row>
    <row r="52" spans="2:10" ht="22.5">
      <c r="B52" s="169" t="s">
        <v>190</v>
      </c>
      <c r="C52" s="205" t="s">
        <v>366</v>
      </c>
      <c r="D52" s="205" t="s">
        <v>423</v>
      </c>
      <c r="E52" s="116" t="s">
        <v>366</v>
      </c>
      <c r="F52" s="116" t="s">
        <v>157</v>
      </c>
      <c r="G52" s="116" t="s">
        <v>276</v>
      </c>
      <c r="H52" s="116" t="s">
        <v>151</v>
      </c>
      <c r="I52" s="222">
        <v>1541</v>
      </c>
      <c r="J52" s="222">
        <v>2303</v>
      </c>
    </row>
    <row r="53" spans="2:10" ht="32.25">
      <c r="B53" s="137" t="s">
        <v>295</v>
      </c>
      <c r="C53" s="146" t="s">
        <v>367</v>
      </c>
      <c r="D53" s="146" t="s">
        <v>362</v>
      </c>
      <c r="E53" s="98" t="s">
        <v>367</v>
      </c>
      <c r="F53" s="98"/>
      <c r="G53" s="98"/>
      <c r="H53" s="110"/>
      <c r="I53" s="151">
        <f>I54+I57+I60</f>
        <v>500</v>
      </c>
      <c r="J53" s="151">
        <f>J54+J57+J60</f>
        <v>500</v>
      </c>
    </row>
    <row r="54" spans="2:10" ht="63.75">
      <c r="B54" s="143" t="s">
        <v>296</v>
      </c>
      <c r="C54" s="147" t="s">
        <v>367</v>
      </c>
      <c r="D54" s="147" t="s">
        <v>362</v>
      </c>
      <c r="E54" s="130" t="s">
        <v>367</v>
      </c>
      <c r="F54" s="130" t="s">
        <v>145</v>
      </c>
      <c r="G54" s="130"/>
      <c r="H54" s="131"/>
      <c r="I54" s="166">
        <f>I55</f>
        <v>100</v>
      </c>
      <c r="J54" s="166">
        <f>J55</f>
        <v>100</v>
      </c>
    </row>
    <row r="55" spans="2:10" ht="74.25">
      <c r="B55" s="100" t="s">
        <v>297</v>
      </c>
      <c r="C55" s="144" t="s">
        <v>367</v>
      </c>
      <c r="D55" s="144" t="s">
        <v>362</v>
      </c>
      <c r="E55" s="101" t="s">
        <v>367</v>
      </c>
      <c r="F55" s="101" t="s">
        <v>145</v>
      </c>
      <c r="G55" s="101" t="s">
        <v>293</v>
      </c>
      <c r="H55" s="112"/>
      <c r="I55" s="202">
        <f>I56</f>
        <v>100</v>
      </c>
      <c r="J55" s="202">
        <f>J56</f>
        <v>100</v>
      </c>
    </row>
    <row r="56" spans="2:10" ht="22.5">
      <c r="B56" s="169" t="s">
        <v>190</v>
      </c>
      <c r="C56" s="229" t="s">
        <v>367</v>
      </c>
      <c r="D56" s="229" t="s">
        <v>362</v>
      </c>
      <c r="E56" s="116" t="s">
        <v>367</v>
      </c>
      <c r="F56" s="116" t="s">
        <v>145</v>
      </c>
      <c r="G56" s="116" t="s">
        <v>293</v>
      </c>
      <c r="H56" s="116">
        <v>200</v>
      </c>
      <c r="I56" s="156">
        <v>100</v>
      </c>
      <c r="J56" s="156">
        <v>100</v>
      </c>
    </row>
    <row r="57" spans="2:10" ht="63.75">
      <c r="B57" s="143" t="s">
        <v>298</v>
      </c>
      <c r="C57" s="147" t="s">
        <v>367</v>
      </c>
      <c r="D57" s="147" t="s">
        <v>362</v>
      </c>
      <c r="E57" s="130" t="s">
        <v>367</v>
      </c>
      <c r="F57" s="130" t="s">
        <v>157</v>
      </c>
      <c r="G57" s="130"/>
      <c r="H57" s="131"/>
      <c r="I57" s="166">
        <f>I58</f>
        <v>150</v>
      </c>
      <c r="J57" s="166">
        <f>J58</f>
        <v>150</v>
      </c>
    </row>
    <row r="58" spans="2:10" ht="63.75">
      <c r="B58" s="100" t="s">
        <v>299</v>
      </c>
      <c r="C58" s="144" t="s">
        <v>367</v>
      </c>
      <c r="D58" s="144" t="s">
        <v>362</v>
      </c>
      <c r="E58" s="101" t="s">
        <v>367</v>
      </c>
      <c r="F58" s="101" t="s">
        <v>157</v>
      </c>
      <c r="G58" s="101" t="s">
        <v>293</v>
      </c>
      <c r="H58" s="112"/>
      <c r="I58" s="202">
        <f>I59</f>
        <v>150</v>
      </c>
      <c r="J58" s="202">
        <f>J59</f>
        <v>150</v>
      </c>
    </row>
    <row r="59" spans="2:10" ht="22.5">
      <c r="B59" s="169" t="s">
        <v>190</v>
      </c>
      <c r="C59" s="229" t="s">
        <v>367</v>
      </c>
      <c r="D59" s="229" t="s">
        <v>362</v>
      </c>
      <c r="E59" s="116" t="s">
        <v>367</v>
      </c>
      <c r="F59" s="116" t="s">
        <v>157</v>
      </c>
      <c r="G59" s="116" t="s">
        <v>293</v>
      </c>
      <c r="H59" s="116">
        <v>200</v>
      </c>
      <c r="I59" s="156">
        <v>150</v>
      </c>
      <c r="J59" s="156">
        <v>150</v>
      </c>
    </row>
    <row r="60" spans="2:10" ht="63.75">
      <c r="B60" s="143" t="s">
        <v>300</v>
      </c>
      <c r="C60" s="147" t="s">
        <v>367</v>
      </c>
      <c r="D60" s="147" t="s">
        <v>362</v>
      </c>
      <c r="E60" s="130" t="s">
        <v>367</v>
      </c>
      <c r="F60" s="130" t="s">
        <v>171</v>
      </c>
      <c r="G60" s="130"/>
      <c r="H60" s="131"/>
      <c r="I60" s="166">
        <f>I61+I63</f>
        <v>250</v>
      </c>
      <c r="J60" s="166">
        <f>J61+J63</f>
        <v>250</v>
      </c>
    </row>
    <row r="61" spans="2:10" ht="63.75">
      <c r="B61" s="100" t="s">
        <v>301</v>
      </c>
      <c r="C61" s="144" t="s">
        <v>367</v>
      </c>
      <c r="D61" s="144" t="s">
        <v>362</v>
      </c>
      <c r="E61" s="101" t="s">
        <v>367</v>
      </c>
      <c r="F61" s="101" t="s">
        <v>171</v>
      </c>
      <c r="G61" s="101" t="s">
        <v>293</v>
      </c>
      <c r="H61" s="112"/>
      <c r="I61" s="202">
        <f>I62</f>
        <v>50</v>
      </c>
      <c r="J61" s="202">
        <f>J62</f>
        <v>50</v>
      </c>
    </row>
    <row r="62" spans="2:10" ht="22.5">
      <c r="B62" s="169" t="s">
        <v>190</v>
      </c>
      <c r="C62" s="229" t="s">
        <v>367</v>
      </c>
      <c r="D62" s="229" t="s">
        <v>362</v>
      </c>
      <c r="E62" s="116" t="s">
        <v>367</v>
      </c>
      <c r="F62" s="116" t="s">
        <v>171</v>
      </c>
      <c r="G62" s="116" t="s">
        <v>293</v>
      </c>
      <c r="H62" s="116">
        <v>200</v>
      </c>
      <c r="I62" s="156">
        <v>50</v>
      </c>
      <c r="J62" s="156">
        <v>50</v>
      </c>
    </row>
    <row r="63" spans="2:10" ht="63.75">
      <c r="B63" s="100" t="s">
        <v>302</v>
      </c>
      <c r="C63" s="144" t="s">
        <v>367</v>
      </c>
      <c r="D63" s="144" t="s">
        <v>362</v>
      </c>
      <c r="E63" s="101" t="s">
        <v>367</v>
      </c>
      <c r="F63" s="101" t="s">
        <v>171</v>
      </c>
      <c r="G63" s="101" t="s">
        <v>294</v>
      </c>
      <c r="H63" s="112"/>
      <c r="I63" s="202">
        <f>I64</f>
        <v>200</v>
      </c>
      <c r="J63" s="202">
        <f>J64</f>
        <v>200</v>
      </c>
    </row>
    <row r="64" spans="2:10" ht="22.5">
      <c r="B64" s="169" t="s">
        <v>190</v>
      </c>
      <c r="C64" s="229" t="s">
        <v>367</v>
      </c>
      <c r="D64" s="229" t="s">
        <v>362</v>
      </c>
      <c r="E64" s="116" t="s">
        <v>367</v>
      </c>
      <c r="F64" s="116" t="s">
        <v>171</v>
      </c>
      <c r="G64" s="116" t="s">
        <v>294</v>
      </c>
      <c r="H64" s="116">
        <v>200</v>
      </c>
      <c r="I64" s="156">
        <v>200</v>
      </c>
      <c r="J64" s="156">
        <v>200</v>
      </c>
    </row>
    <row r="65" spans="2:10" ht="32.25">
      <c r="B65" s="135" t="s">
        <v>211</v>
      </c>
      <c r="C65" s="146" t="s">
        <v>367</v>
      </c>
      <c r="D65" s="146" t="s">
        <v>362</v>
      </c>
      <c r="E65" s="98" t="s">
        <v>362</v>
      </c>
      <c r="F65" s="98"/>
      <c r="G65" s="98"/>
      <c r="H65" s="110"/>
      <c r="I65" s="151">
        <f aca="true" t="shared" si="1" ref="I65:J67">I66</f>
        <v>17</v>
      </c>
      <c r="J65" s="151">
        <f t="shared" si="1"/>
        <v>18</v>
      </c>
    </row>
    <row r="66" spans="2:10" ht="63.75">
      <c r="B66" s="141" t="s">
        <v>303</v>
      </c>
      <c r="C66" s="147" t="s">
        <v>367</v>
      </c>
      <c r="D66" s="147" t="s">
        <v>362</v>
      </c>
      <c r="E66" s="130" t="s">
        <v>362</v>
      </c>
      <c r="F66" s="130" t="s">
        <v>157</v>
      </c>
      <c r="G66" s="130"/>
      <c r="H66" s="131"/>
      <c r="I66" s="166">
        <f t="shared" si="1"/>
        <v>17</v>
      </c>
      <c r="J66" s="166">
        <f t="shared" si="1"/>
        <v>18</v>
      </c>
    </row>
    <row r="67" spans="2:10" ht="74.25">
      <c r="B67" s="113" t="s">
        <v>304</v>
      </c>
      <c r="C67" s="144" t="s">
        <v>367</v>
      </c>
      <c r="D67" s="144" t="s">
        <v>362</v>
      </c>
      <c r="E67" s="101" t="s">
        <v>362</v>
      </c>
      <c r="F67" s="101" t="s">
        <v>157</v>
      </c>
      <c r="G67" s="101" t="s">
        <v>202</v>
      </c>
      <c r="H67" s="112"/>
      <c r="I67" s="202">
        <f t="shared" si="1"/>
        <v>17</v>
      </c>
      <c r="J67" s="202">
        <f t="shared" si="1"/>
        <v>18</v>
      </c>
    </row>
    <row r="68" spans="2:10" ht="22.5">
      <c r="B68" s="169" t="s">
        <v>190</v>
      </c>
      <c r="C68" s="229" t="s">
        <v>367</v>
      </c>
      <c r="D68" s="116" t="s">
        <v>362</v>
      </c>
      <c r="E68" s="116" t="s">
        <v>362</v>
      </c>
      <c r="F68" s="116" t="s">
        <v>157</v>
      </c>
      <c r="G68" s="229" t="s">
        <v>202</v>
      </c>
      <c r="H68" s="125">
        <v>200</v>
      </c>
      <c r="I68" s="222">
        <v>17</v>
      </c>
      <c r="J68" s="222">
        <v>18</v>
      </c>
    </row>
    <row r="69" spans="2:10" ht="32.25">
      <c r="B69" s="135" t="s">
        <v>211</v>
      </c>
      <c r="C69" s="146" t="s">
        <v>367</v>
      </c>
      <c r="D69" s="146" t="s">
        <v>364</v>
      </c>
      <c r="E69" s="98" t="s">
        <v>362</v>
      </c>
      <c r="F69" s="98"/>
      <c r="G69" s="98"/>
      <c r="H69" s="98"/>
      <c r="I69" s="151">
        <f>I70</f>
        <v>51.8</v>
      </c>
      <c r="J69" s="151">
        <f>J70</f>
        <v>52</v>
      </c>
    </row>
    <row r="70" spans="2:10" ht="53.25">
      <c r="B70" s="141" t="s">
        <v>307</v>
      </c>
      <c r="C70" s="147" t="s">
        <v>367</v>
      </c>
      <c r="D70" s="147" t="s">
        <v>364</v>
      </c>
      <c r="E70" s="130" t="s">
        <v>362</v>
      </c>
      <c r="F70" s="130" t="s">
        <v>157</v>
      </c>
      <c r="G70" s="130"/>
      <c r="H70" s="130"/>
      <c r="I70" s="166">
        <f>I71+I73</f>
        <v>51.8</v>
      </c>
      <c r="J70" s="166">
        <f>J71+J73</f>
        <v>52</v>
      </c>
    </row>
    <row r="71" spans="2:10" ht="63.75">
      <c r="B71" s="113" t="s">
        <v>308</v>
      </c>
      <c r="C71" s="144" t="s">
        <v>367</v>
      </c>
      <c r="D71" s="144" t="s">
        <v>364</v>
      </c>
      <c r="E71" s="101" t="s">
        <v>362</v>
      </c>
      <c r="F71" s="101" t="s">
        <v>157</v>
      </c>
      <c r="G71" s="101" t="s">
        <v>201</v>
      </c>
      <c r="H71" s="101"/>
      <c r="I71" s="202">
        <f>I72</f>
        <v>2.3</v>
      </c>
      <c r="J71" s="202">
        <f>J72</f>
        <v>2.5</v>
      </c>
    </row>
    <row r="72" spans="2:10" ht="22.5">
      <c r="B72" s="169" t="s">
        <v>190</v>
      </c>
      <c r="C72" s="229" t="s">
        <v>367</v>
      </c>
      <c r="D72" s="116" t="s">
        <v>364</v>
      </c>
      <c r="E72" s="116" t="s">
        <v>362</v>
      </c>
      <c r="F72" s="116" t="s">
        <v>157</v>
      </c>
      <c r="G72" s="229" t="s">
        <v>201</v>
      </c>
      <c r="H72" s="116" t="s">
        <v>151</v>
      </c>
      <c r="I72" s="156">
        <v>2.3</v>
      </c>
      <c r="J72" s="156">
        <v>2.5</v>
      </c>
    </row>
    <row r="73" spans="2:10" ht="63.75">
      <c r="B73" s="113" t="s">
        <v>309</v>
      </c>
      <c r="C73" s="144" t="s">
        <v>367</v>
      </c>
      <c r="D73" s="144" t="s">
        <v>364</v>
      </c>
      <c r="E73" s="101" t="s">
        <v>362</v>
      </c>
      <c r="F73" s="101" t="s">
        <v>157</v>
      </c>
      <c r="G73" s="101" t="s">
        <v>202</v>
      </c>
      <c r="H73" s="101"/>
      <c r="I73" s="202">
        <f>I74</f>
        <v>49.5</v>
      </c>
      <c r="J73" s="202">
        <f>J74</f>
        <v>49.5</v>
      </c>
    </row>
    <row r="74" spans="2:10" ht="22.5">
      <c r="B74" s="169" t="s">
        <v>190</v>
      </c>
      <c r="C74" s="229" t="s">
        <v>367</v>
      </c>
      <c r="D74" s="116" t="s">
        <v>364</v>
      </c>
      <c r="E74" s="116" t="s">
        <v>362</v>
      </c>
      <c r="F74" s="116" t="s">
        <v>157</v>
      </c>
      <c r="G74" s="229" t="s">
        <v>202</v>
      </c>
      <c r="H74" s="116" t="s">
        <v>151</v>
      </c>
      <c r="I74" s="156">
        <v>49.5</v>
      </c>
      <c r="J74" s="156">
        <v>49.5</v>
      </c>
    </row>
    <row r="75" spans="2:10" ht="32.25">
      <c r="B75" s="137" t="s">
        <v>295</v>
      </c>
      <c r="C75" s="146" t="s">
        <v>367</v>
      </c>
      <c r="D75" s="146" t="s">
        <v>364</v>
      </c>
      <c r="E75" s="98" t="s">
        <v>367</v>
      </c>
      <c r="F75" s="98"/>
      <c r="G75" s="98"/>
      <c r="H75" s="98"/>
      <c r="I75" s="151">
        <f aca="true" t="shared" si="2" ref="I75:J77">I76</f>
        <v>300</v>
      </c>
      <c r="J75" s="151">
        <f t="shared" si="2"/>
        <v>300</v>
      </c>
    </row>
    <row r="76" spans="2:10" ht="53.25">
      <c r="B76" s="141" t="s">
        <v>310</v>
      </c>
      <c r="C76" s="147" t="s">
        <v>367</v>
      </c>
      <c r="D76" s="147" t="s">
        <v>364</v>
      </c>
      <c r="E76" s="130" t="s">
        <v>367</v>
      </c>
      <c r="F76" s="130" t="s">
        <v>305</v>
      </c>
      <c r="G76" s="130"/>
      <c r="H76" s="130"/>
      <c r="I76" s="166">
        <f t="shared" si="2"/>
        <v>300</v>
      </c>
      <c r="J76" s="166">
        <f t="shared" si="2"/>
        <v>300</v>
      </c>
    </row>
    <row r="77" spans="2:10" ht="63.75">
      <c r="B77" s="113" t="s">
        <v>311</v>
      </c>
      <c r="C77" s="144" t="s">
        <v>367</v>
      </c>
      <c r="D77" s="144" t="s">
        <v>364</v>
      </c>
      <c r="E77" s="101" t="s">
        <v>367</v>
      </c>
      <c r="F77" s="101" t="s">
        <v>305</v>
      </c>
      <c r="G77" s="101" t="s">
        <v>306</v>
      </c>
      <c r="H77" s="101"/>
      <c r="I77" s="202">
        <f t="shared" si="2"/>
        <v>300</v>
      </c>
      <c r="J77" s="202">
        <f t="shared" si="2"/>
        <v>300</v>
      </c>
    </row>
    <row r="78" spans="2:10" ht="22.5">
      <c r="B78" s="169" t="s">
        <v>190</v>
      </c>
      <c r="C78" s="125" t="s">
        <v>367</v>
      </c>
      <c r="D78" s="125" t="s">
        <v>364</v>
      </c>
      <c r="E78" s="125" t="s">
        <v>367</v>
      </c>
      <c r="F78" s="125" t="s">
        <v>305</v>
      </c>
      <c r="G78" s="125" t="s">
        <v>306</v>
      </c>
      <c r="H78" s="125">
        <v>200</v>
      </c>
      <c r="I78" s="222">
        <v>300</v>
      </c>
      <c r="J78" s="222">
        <v>300</v>
      </c>
    </row>
    <row r="79" spans="2:10" ht="21.75">
      <c r="B79" s="137" t="s">
        <v>317</v>
      </c>
      <c r="C79" s="146" t="s">
        <v>367</v>
      </c>
      <c r="D79" s="146" t="s">
        <v>363</v>
      </c>
      <c r="E79" s="98" t="s">
        <v>4</v>
      </c>
      <c r="F79" s="98"/>
      <c r="G79" s="98"/>
      <c r="H79" s="98"/>
      <c r="I79" s="151">
        <f>I80+I85+I88+I91</f>
        <v>1575</v>
      </c>
      <c r="J79" s="151">
        <f>J80+J85+J88+J91</f>
        <v>1624</v>
      </c>
    </row>
    <row r="80" spans="2:10" ht="42">
      <c r="B80" s="230" t="s">
        <v>318</v>
      </c>
      <c r="C80" s="147" t="s">
        <v>367</v>
      </c>
      <c r="D80" s="147" t="s">
        <v>363</v>
      </c>
      <c r="E80" s="130" t="s">
        <v>4</v>
      </c>
      <c r="F80" s="130" t="s">
        <v>145</v>
      </c>
      <c r="G80" s="130"/>
      <c r="H80" s="130"/>
      <c r="I80" s="166">
        <f>I81+I83</f>
        <v>1355</v>
      </c>
      <c r="J80" s="166">
        <f>J81+J83</f>
        <v>1404</v>
      </c>
    </row>
    <row r="81" spans="2:10" ht="52.5">
      <c r="B81" s="231" t="s">
        <v>319</v>
      </c>
      <c r="C81" s="144" t="s">
        <v>367</v>
      </c>
      <c r="D81" s="144" t="s">
        <v>363</v>
      </c>
      <c r="E81" s="101" t="s">
        <v>4</v>
      </c>
      <c r="F81" s="101" t="s">
        <v>145</v>
      </c>
      <c r="G81" s="101" t="s">
        <v>312</v>
      </c>
      <c r="H81" s="101"/>
      <c r="I81" s="202">
        <f>I82</f>
        <v>1250</v>
      </c>
      <c r="J81" s="202">
        <f>J82</f>
        <v>1294</v>
      </c>
    </row>
    <row r="82" spans="2:10" ht="22.5">
      <c r="B82" s="169" t="s">
        <v>190</v>
      </c>
      <c r="C82" s="245" t="s">
        <v>367</v>
      </c>
      <c r="D82" s="245" t="s">
        <v>363</v>
      </c>
      <c r="E82" s="99" t="s">
        <v>4</v>
      </c>
      <c r="F82" s="99" t="s">
        <v>145</v>
      </c>
      <c r="G82" s="99" t="s">
        <v>312</v>
      </c>
      <c r="H82" s="138">
        <v>200</v>
      </c>
      <c r="I82" s="222">
        <v>1250</v>
      </c>
      <c r="J82" s="222">
        <v>1294</v>
      </c>
    </row>
    <row r="83" spans="2:10" ht="52.5">
      <c r="B83" s="231" t="s">
        <v>320</v>
      </c>
      <c r="C83" s="144" t="s">
        <v>367</v>
      </c>
      <c r="D83" s="144" t="s">
        <v>363</v>
      </c>
      <c r="E83" s="101" t="s">
        <v>4</v>
      </c>
      <c r="F83" s="101" t="s">
        <v>145</v>
      </c>
      <c r="G83" s="101" t="s">
        <v>313</v>
      </c>
      <c r="H83" s="101"/>
      <c r="I83" s="202">
        <f>I84</f>
        <v>105</v>
      </c>
      <c r="J83" s="202">
        <f>J84</f>
        <v>110</v>
      </c>
    </row>
    <row r="84" spans="2:10" ht="22.5">
      <c r="B84" s="169" t="s">
        <v>190</v>
      </c>
      <c r="C84" s="246" t="s">
        <v>367</v>
      </c>
      <c r="D84" s="246" t="s">
        <v>363</v>
      </c>
      <c r="E84" s="116" t="s">
        <v>4</v>
      </c>
      <c r="F84" s="116" t="s">
        <v>145</v>
      </c>
      <c r="G84" s="116" t="s">
        <v>313</v>
      </c>
      <c r="H84" s="127">
        <v>200</v>
      </c>
      <c r="I84" s="222">
        <v>105</v>
      </c>
      <c r="J84" s="222">
        <v>110</v>
      </c>
    </row>
    <row r="85" spans="2:10" ht="63">
      <c r="B85" s="230" t="s">
        <v>321</v>
      </c>
      <c r="C85" s="147" t="s">
        <v>367</v>
      </c>
      <c r="D85" s="147" t="s">
        <v>363</v>
      </c>
      <c r="E85" s="130" t="s">
        <v>4</v>
      </c>
      <c r="F85" s="130" t="s">
        <v>157</v>
      </c>
      <c r="G85" s="130"/>
      <c r="H85" s="130"/>
      <c r="I85" s="166">
        <f>I86</f>
        <v>50</v>
      </c>
      <c r="J85" s="166">
        <f>J86</f>
        <v>50</v>
      </c>
    </row>
    <row r="86" spans="2:10" ht="63">
      <c r="B86" s="231" t="s">
        <v>322</v>
      </c>
      <c r="C86" s="144" t="s">
        <v>367</v>
      </c>
      <c r="D86" s="144" t="s">
        <v>363</v>
      </c>
      <c r="E86" s="101" t="s">
        <v>4</v>
      </c>
      <c r="F86" s="101" t="s">
        <v>157</v>
      </c>
      <c r="G86" s="101" t="s">
        <v>314</v>
      </c>
      <c r="H86" s="101"/>
      <c r="I86" s="202">
        <f>I87</f>
        <v>50</v>
      </c>
      <c r="J86" s="202">
        <f>J87</f>
        <v>50</v>
      </c>
    </row>
    <row r="87" spans="2:10" ht="22.5">
      <c r="B87" s="169" t="s">
        <v>190</v>
      </c>
      <c r="C87" s="246" t="s">
        <v>367</v>
      </c>
      <c r="D87" s="246" t="s">
        <v>363</v>
      </c>
      <c r="E87" s="116" t="s">
        <v>4</v>
      </c>
      <c r="F87" s="116" t="s">
        <v>157</v>
      </c>
      <c r="G87" s="116" t="s">
        <v>314</v>
      </c>
      <c r="H87" s="125">
        <v>200</v>
      </c>
      <c r="I87" s="222">
        <v>50</v>
      </c>
      <c r="J87" s="222">
        <v>50</v>
      </c>
    </row>
    <row r="88" spans="2:10" ht="52.5">
      <c r="B88" s="230" t="s">
        <v>323</v>
      </c>
      <c r="C88" s="147" t="s">
        <v>367</v>
      </c>
      <c r="D88" s="147" t="s">
        <v>363</v>
      </c>
      <c r="E88" s="130" t="s">
        <v>4</v>
      </c>
      <c r="F88" s="130" t="s">
        <v>171</v>
      </c>
      <c r="G88" s="130"/>
      <c r="H88" s="130"/>
      <c r="I88" s="166">
        <f>I89</f>
        <v>50</v>
      </c>
      <c r="J88" s="166">
        <f>J89</f>
        <v>50</v>
      </c>
    </row>
    <row r="89" spans="2:10" ht="52.5">
      <c r="B89" s="231" t="s">
        <v>325</v>
      </c>
      <c r="C89" s="144" t="s">
        <v>367</v>
      </c>
      <c r="D89" s="144" t="s">
        <v>363</v>
      </c>
      <c r="E89" s="101" t="s">
        <v>4</v>
      </c>
      <c r="F89" s="101" t="s">
        <v>171</v>
      </c>
      <c r="G89" s="101" t="s">
        <v>315</v>
      </c>
      <c r="H89" s="101"/>
      <c r="I89" s="202">
        <f>I90</f>
        <v>50</v>
      </c>
      <c r="J89" s="202">
        <f>J90</f>
        <v>50</v>
      </c>
    </row>
    <row r="90" spans="2:10" ht="22.5">
      <c r="B90" s="169" t="s">
        <v>190</v>
      </c>
      <c r="C90" s="246" t="s">
        <v>367</v>
      </c>
      <c r="D90" s="246" t="s">
        <v>363</v>
      </c>
      <c r="E90" s="116" t="s">
        <v>4</v>
      </c>
      <c r="F90" s="116" t="s">
        <v>171</v>
      </c>
      <c r="G90" s="116" t="s">
        <v>315</v>
      </c>
      <c r="H90" s="246">
        <v>200</v>
      </c>
      <c r="I90" s="222">
        <v>50</v>
      </c>
      <c r="J90" s="222">
        <v>50</v>
      </c>
    </row>
    <row r="91" spans="2:10" ht="42">
      <c r="B91" s="230" t="s">
        <v>324</v>
      </c>
      <c r="C91" s="147" t="s">
        <v>367</v>
      </c>
      <c r="D91" s="147" t="s">
        <v>363</v>
      </c>
      <c r="E91" s="130" t="s">
        <v>4</v>
      </c>
      <c r="F91" s="130" t="s">
        <v>305</v>
      </c>
      <c r="G91" s="130"/>
      <c r="H91" s="130"/>
      <c r="I91" s="166">
        <f>I92</f>
        <v>120</v>
      </c>
      <c r="J91" s="166">
        <f>J92</f>
        <v>120</v>
      </c>
    </row>
    <row r="92" spans="2:10" ht="52.5">
      <c r="B92" s="231" t="s">
        <v>326</v>
      </c>
      <c r="C92" s="144" t="s">
        <v>367</v>
      </c>
      <c r="D92" s="144" t="s">
        <v>363</v>
      </c>
      <c r="E92" s="101" t="s">
        <v>4</v>
      </c>
      <c r="F92" s="101" t="s">
        <v>305</v>
      </c>
      <c r="G92" s="101" t="s">
        <v>316</v>
      </c>
      <c r="H92" s="101"/>
      <c r="I92" s="202">
        <f>I93</f>
        <v>120</v>
      </c>
      <c r="J92" s="202">
        <f>J93</f>
        <v>120</v>
      </c>
    </row>
    <row r="93" spans="2:10" ht="22.5">
      <c r="B93" s="169" t="s">
        <v>190</v>
      </c>
      <c r="C93" s="246" t="s">
        <v>367</v>
      </c>
      <c r="D93" s="246" t="s">
        <v>363</v>
      </c>
      <c r="E93" s="116" t="s">
        <v>4</v>
      </c>
      <c r="F93" s="116" t="s">
        <v>305</v>
      </c>
      <c r="G93" s="116" t="s">
        <v>316</v>
      </c>
      <c r="H93" s="125">
        <v>200</v>
      </c>
      <c r="I93" s="222">
        <v>120</v>
      </c>
      <c r="J93" s="222">
        <v>120</v>
      </c>
    </row>
    <row r="94" spans="2:10" ht="21.75">
      <c r="B94" s="137" t="s">
        <v>317</v>
      </c>
      <c r="C94" s="98" t="s">
        <v>367</v>
      </c>
      <c r="D94" s="98" t="s">
        <v>367</v>
      </c>
      <c r="E94" s="98" t="s">
        <v>4</v>
      </c>
      <c r="F94" s="98"/>
      <c r="G94" s="98"/>
      <c r="H94" s="142"/>
      <c r="I94" s="151">
        <f>I95</f>
        <v>3548.8</v>
      </c>
      <c r="J94" s="151">
        <f>J95</f>
        <v>3568.2000000000003</v>
      </c>
    </row>
    <row r="95" spans="2:10" ht="42.75">
      <c r="B95" s="141" t="s">
        <v>330</v>
      </c>
      <c r="C95" s="147" t="s">
        <v>367</v>
      </c>
      <c r="D95" s="147" t="s">
        <v>367</v>
      </c>
      <c r="E95" s="147" t="s">
        <v>4</v>
      </c>
      <c r="F95" s="147" t="s">
        <v>329</v>
      </c>
      <c r="G95" s="147"/>
      <c r="H95" s="147"/>
      <c r="I95" s="147">
        <f>I96</f>
        <v>3548.8</v>
      </c>
      <c r="J95" s="147">
        <f>J96</f>
        <v>3568.2000000000003</v>
      </c>
    </row>
    <row r="96" spans="2:10" ht="21.75">
      <c r="B96" s="113" t="s">
        <v>196</v>
      </c>
      <c r="C96" s="144" t="s">
        <v>367</v>
      </c>
      <c r="D96" s="144" t="s">
        <v>367</v>
      </c>
      <c r="E96" s="144" t="s">
        <v>4</v>
      </c>
      <c r="F96" s="144" t="s">
        <v>329</v>
      </c>
      <c r="G96" s="144" t="s">
        <v>197</v>
      </c>
      <c r="H96" s="144"/>
      <c r="I96" s="144">
        <f>I97+I98</f>
        <v>3548.8</v>
      </c>
      <c r="J96" s="144">
        <f>J97+J98</f>
        <v>3568.2000000000003</v>
      </c>
    </row>
    <row r="97" spans="2:10" ht="45">
      <c r="B97" s="118" t="s">
        <v>152</v>
      </c>
      <c r="C97" s="148" t="s">
        <v>367</v>
      </c>
      <c r="D97" s="148" t="s">
        <v>367</v>
      </c>
      <c r="E97" s="148" t="s">
        <v>4</v>
      </c>
      <c r="F97" s="148" t="s">
        <v>329</v>
      </c>
      <c r="G97" s="148" t="s">
        <v>197</v>
      </c>
      <c r="H97" s="148">
        <v>100</v>
      </c>
      <c r="I97" s="148" t="s">
        <v>230</v>
      </c>
      <c r="J97" s="148" t="s">
        <v>230</v>
      </c>
    </row>
    <row r="98" spans="2:10" ht="22.5">
      <c r="B98" s="169" t="s">
        <v>190</v>
      </c>
      <c r="C98" s="246" t="s">
        <v>367</v>
      </c>
      <c r="D98" s="246" t="s">
        <v>367</v>
      </c>
      <c r="E98" s="246" t="s">
        <v>4</v>
      </c>
      <c r="F98" s="246" t="s">
        <v>329</v>
      </c>
      <c r="G98" s="246" t="s">
        <v>197</v>
      </c>
      <c r="H98" s="246">
        <v>200</v>
      </c>
      <c r="I98" s="246">
        <f>154.7+199.8</f>
        <v>354.5</v>
      </c>
      <c r="J98" s="246">
        <f>163.1+210.8</f>
        <v>373.9</v>
      </c>
    </row>
    <row r="99" spans="2:10" ht="42.75">
      <c r="B99" s="135" t="s">
        <v>337</v>
      </c>
      <c r="C99" s="146" t="s">
        <v>369</v>
      </c>
      <c r="D99" s="146" t="s">
        <v>369</v>
      </c>
      <c r="E99" s="146" t="s">
        <v>370</v>
      </c>
      <c r="F99" s="146"/>
      <c r="G99" s="146"/>
      <c r="H99" s="146"/>
      <c r="I99" s="146">
        <f aca="true" t="shared" si="3" ref="I99:J101">I100</f>
        <v>100</v>
      </c>
      <c r="J99" s="146">
        <f t="shared" si="3"/>
        <v>100</v>
      </c>
    </row>
    <row r="100" spans="2:10" ht="63.75">
      <c r="B100" s="141" t="s">
        <v>338</v>
      </c>
      <c r="C100" s="147" t="s">
        <v>369</v>
      </c>
      <c r="D100" s="147" t="s">
        <v>369</v>
      </c>
      <c r="E100" s="147" t="s">
        <v>370</v>
      </c>
      <c r="F100" s="147" t="s">
        <v>157</v>
      </c>
      <c r="G100" s="147"/>
      <c r="H100" s="147"/>
      <c r="I100" s="147">
        <f t="shared" si="3"/>
        <v>100</v>
      </c>
      <c r="J100" s="147">
        <f t="shared" si="3"/>
        <v>100</v>
      </c>
    </row>
    <row r="101" spans="2:10" ht="74.25">
      <c r="B101" s="113" t="s">
        <v>339</v>
      </c>
      <c r="C101" s="144" t="s">
        <v>369</v>
      </c>
      <c r="D101" s="144" t="s">
        <v>369</v>
      </c>
      <c r="E101" s="144" t="s">
        <v>370</v>
      </c>
      <c r="F101" s="144" t="s">
        <v>157</v>
      </c>
      <c r="G101" s="144" t="s">
        <v>333</v>
      </c>
      <c r="H101" s="144"/>
      <c r="I101" s="144">
        <f t="shared" si="3"/>
        <v>100</v>
      </c>
      <c r="J101" s="144">
        <f t="shared" si="3"/>
        <v>100</v>
      </c>
    </row>
    <row r="102" spans="2:10" ht="12.75">
      <c r="B102" s="169" t="s">
        <v>341</v>
      </c>
      <c r="C102" s="234" t="s">
        <v>369</v>
      </c>
      <c r="D102" s="234" t="s">
        <v>369</v>
      </c>
      <c r="E102" s="234" t="s">
        <v>370</v>
      </c>
      <c r="F102" s="234" t="s">
        <v>157</v>
      </c>
      <c r="G102" s="234" t="s">
        <v>333</v>
      </c>
      <c r="H102" s="234" t="s">
        <v>340</v>
      </c>
      <c r="I102" s="234">
        <v>100</v>
      </c>
      <c r="J102" s="234">
        <v>100</v>
      </c>
    </row>
    <row r="103" spans="2:10" ht="21.75">
      <c r="B103" s="251" t="s">
        <v>344</v>
      </c>
      <c r="C103" s="157" t="s">
        <v>370</v>
      </c>
      <c r="D103" s="157" t="s">
        <v>362</v>
      </c>
      <c r="E103" s="98" t="s">
        <v>369</v>
      </c>
      <c r="F103" s="98"/>
      <c r="G103" s="98"/>
      <c r="H103" s="98"/>
      <c r="I103" s="151">
        <f>I104+I109</f>
        <v>3008.9999999999995</v>
      </c>
      <c r="J103" s="151">
        <f>J104+J109</f>
        <v>3066.8999999999996</v>
      </c>
    </row>
    <row r="104" spans="2:10" ht="63.75">
      <c r="B104" s="141" t="s">
        <v>345</v>
      </c>
      <c r="C104" s="165" t="s">
        <v>370</v>
      </c>
      <c r="D104" s="165" t="s">
        <v>362</v>
      </c>
      <c r="E104" s="130" t="s">
        <v>369</v>
      </c>
      <c r="F104" s="130" t="s">
        <v>157</v>
      </c>
      <c r="G104" s="130"/>
      <c r="H104" s="130"/>
      <c r="I104" s="166">
        <f>I105</f>
        <v>2567.7999999999997</v>
      </c>
      <c r="J104" s="166">
        <f>J105</f>
        <v>2622.2999999999997</v>
      </c>
    </row>
    <row r="105" spans="2:10" ht="21.75">
      <c r="B105" s="104" t="s">
        <v>196</v>
      </c>
      <c r="C105" s="172" t="s">
        <v>370</v>
      </c>
      <c r="D105" s="172" t="s">
        <v>362</v>
      </c>
      <c r="E105" s="101" t="s">
        <v>369</v>
      </c>
      <c r="F105" s="101" t="s">
        <v>157</v>
      </c>
      <c r="G105" s="101" t="s">
        <v>197</v>
      </c>
      <c r="H105" s="101"/>
      <c r="I105" s="202">
        <f>I106+I107+I108</f>
        <v>2567.7999999999997</v>
      </c>
      <c r="J105" s="202">
        <f>J106+J107+J108</f>
        <v>2622.2999999999997</v>
      </c>
    </row>
    <row r="106" spans="2:10" ht="45">
      <c r="B106" s="118" t="s">
        <v>152</v>
      </c>
      <c r="C106" s="116" t="s">
        <v>370</v>
      </c>
      <c r="D106" s="116" t="s">
        <v>362</v>
      </c>
      <c r="E106" s="116" t="s">
        <v>369</v>
      </c>
      <c r="F106" s="116" t="s">
        <v>157</v>
      </c>
      <c r="G106" s="116" t="s">
        <v>197</v>
      </c>
      <c r="H106" s="125">
        <v>100</v>
      </c>
      <c r="I106" s="222">
        <v>1250.3</v>
      </c>
      <c r="J106" s="222">
        <v>1250.3</v>
      </c>
    </row>
    <row r="107" spans="2:10" ht="22.5">
      <c r="B107" s="169" t="s">
        <v>190</v>
      </c>
      <c r="C107" s="116" t="s">
        <v>370</v>
      </c>
      <c r="D107" s="116" t="s">
        <v>362</v>
      </c>
      <c r="E107" s="116" t="s">
        <v>369</v>
      </c>
      <c r="F107" s="116" t="s">
        <v>157</v>
      </c>
      <c r="G107" s="116" t="s">
        <v>197</v>
      </c>
      <c r="H107" s="125">
        <v>200</v>
      </c>
      <c r="I107" s="222">
        <f>34.6+1163.8</f>
        <v>1198.3999999999999</v>
      </c>
      <c r="J107" s="222">
        <f>36.4+1216.5</f>
        <v>1252.9</v>
      </c>
    </row>
    <row r="108" spans="2:10" ht="12.75">
      <c r="B108" s="117" t="s">
        <v>178</v>
      </c>
      <c r="C108" s="116" t="s">
        <v>370</v>
      </c>
      <c r="D108" s="116" t="s">
        <v>362</v>
      </c>
      <c r="E108" s="116" t="s">
        <v>369</v>
      </c>
      <c r="F108" s="116" t="s">
        <v>157</v>
      </c>
      <c r="G108" s="116" t="s">
        <v>197</v>
      </c>
      <c r="H108" s="125">
        <v>800</v>
      </c>
      <c r="I108" s="222">
        <v>119.1</v>
      </c>
      <c r="J108" s="222">
        <v>119.1</v>
      </c>
    </row>
    <row r="109" spans="2:10" ht="42.75">
      <c r="B109" s="252" t="s">
        <v>347</v>
      </c>
      <c r="C109" s="130" t="s">
        <v>370</v>
      </c>
      <c r="D109" s="130" t="s">
        <v>362</v>
      </c>
      <c r="E109" s="130" t="s">
        <v>369</v>
      </c>
      <c r="F109" s="130" t="s">
        <v>145</v>
      </c>
      <c r="G109" s="130"/>
      <c r="H109" s="130"/>
      <c r="I109" s="166">
        <f>I110</f>
        <v>441.2</v>
      </c>
      <c r="J109" s="166">
        <f>J110</f>
        <v>444.59999999999997</v>
      </c>
    </row>
    <row r="110" spans="2:10" ht="21.75">
      <c r="B110" s="104" t="s">
        <v>196</v>
      </c>
      <c r="C110" s="101" t="s">
        <v>370</v>
      </c>
      <c r="D110" s="101" t="s">
        <v>362</v>
      </c>
      <c r="E110" s="101" t="s">
        <v>369</v>
      </c>
      <c r="F110" s="101" t="s">
        <v>145</v>
      </c>
      <c r="G110" s="101" t="s">
        <v>197</v>
      </c>
      <c r="H110" s="126"/>
      <c r="I110" s="202">
        <f>I111+I112</f>
        <v>441.2</v>
      </c>
      <c r="J110" s="202">
        <f>J111+J112</f>
        <v>444.59999999999997</v>
      </c>
    </row>
    <row r="111" spans="2:10" ht="45">
      <c r="B111" s="118" t="s">
        <v>152</v>
      </c>
      <c r="C111" s="116" t="s">
        <v>370</v>
      </c>
      <c r="D111" s="116" t="s">
        <v>362</v>
      </c>
      <c r="E111" s="116" t="s">
        <v>369</v>
      </c>
      <c r="F111" s="116" t="s">
        <v>145</v>
      </c>
      <c r="G111" s="116" t="s">
        <v>197</v>
      </c>
      <c r="H111" s="125">
        <v>100</v>
      </c>
      <c r="I111" s="222">
        <v>387.9</v>
      </c>
      <c r="J111" s="222">
        <v>387.9</v>
      </c>
    </row>
    <row r="112" spans="2:10" ht="22.5">
      <c r="B112" s="169" t="s">
        <v>190</v>
      </c>
      <c r="C112" s="116" t="s">
        <v>370</v>
      </c>
      <c r="D112" s="116" t="s">
        <v>362</v>
      </c>
      <c r="E112" s="116" t="s">
        <v>369</v>
      </c>
      <c r="F112" s="116" t="s">
        <v>145</v>
      </c>
      <c r="G112" s="116" t="s">
        <v>197</v>
      </c>
      <c r="H112" s="125">
        <v>200</v>
      </c>
      <c r="I112" s="222">
        <v>53.3</v>
      </c>
      <c r="J112" s="222">
        <v>56.7</v>
      </c>
    </row>
    <row r="113" spans="2:10" ht="21.75">
      <c r="B113" s="251" t="s">
        <v>344</v>
      </c>
      <c r="C113" s="98" t="s">
        <v>370</v>
      </c>
      <c r="D113" s="98" t="s">
        <v>366</v>
      </c>
      <c r="E113" s="98" t="s">
        <v>369</v>
      </c>
      <c r="F113" s="98"/>
      <c r="G113" s="98"/>
      <c r="H113" s="98"/>
      <c r="I113" s="151">
        <f aca="true" t="shared" si="4" ref="I113:J115">I114</f>
        <v>200</v>
      </c>
      <c r="J113" s="151">
        <f t="shared" si="4"/>
        <v>210</v>
      </c>
    </row>
    <row r="114" spans="2:10" ht="52.5">
      <c r="B114" s="230" t="s">
        <v>223</v>
      </c>
      <c r="C114" s="130" t="s">
        <v>370</v>
      </c>
      <c r="D114" s="130" t="s">
        <v>366</v>
      </c>
      <c r="E114" s="130" t="s">
        <v>369</v>
      </c>
      <c r="F114" s="130" t="s">
        <v>171</v>
      </c>
      <c r="G114" s="130"/>
      <c r="H114" s="130"/>
      <c r="I114" s="166">
        <f t="shared" si="4"/>
        <v>200</v>
      </c>
      <c r="J114" s="166">
        <f t="shared" si="4"/>
        <v>210</v>
      </c>
    </row>
    <row r="115" spans="2:10" ht="12.75">
      <c r="B115" s="104" t="s">
        <v>355</v>
      </c>
      <c r="C115" s="101" t="s">
        <v>370</v>
      </c>
      <c r="D115" s="101" t="s">
        <v>366</v>
      </c>
      <c r="E115" s="101" t="s">
        <v>369</v>
      </c>
      <c r="F115" s="101" t="s">
        <v>171</v>
      </c>
      <c r="G115" s="101" t="s">
        <v>356</v>
      </c>
      <c r="H115" s="101"/>
      <c r="I115" s="202">
        <f t="shared" si="4"/>
        <v>200</v>
      </c>
      <c r="J115" s="202">
        <f t="shared" si="4"/>
        <v>210</v>
      </c>
    </row>
    <row r="116" spans="2:10" ht="22.5">
      <c r="B116" s="169" t="s">
        <v>190</v>
      </c>
      <c r="C116" s="116" t="s">
        <v>370</v>
      </c>
      <c r="D116" s="116" t="s">
        <v>366</v>
      </c>
      <c r="E116" s="116" t="s">
        <v>369</v>
      </c>
      <c r="F116" s="116" t="s">
        <v>171</v>
      </c>
      <c r="G116" s="116" t="s">
        <v>356</v>
      </c>
      <c r="H116" s="125">
        <v>200</v>
      </c>
      <c r="I116" s="222">
        <v>200</v>
      </c>
      <c r="J116" s="222">
        <v>210</v>
      </c>
    </row>
    <row r="117" spans="2:10" ht="37.5" customHeight="1">
      <c r="B117" s="137" t="s">
        <v>337</v>
      </c>
      <c r="C117" s="98" t="s">
        <v>11</v>
      </c>
      <c r="D117" s="98" t="s">
        <v>362</v>
      </c>
      <c r="E117" s="98" t="s">
        <v>370</v>
      </c>
      <c r="F117" s="98"/>
      <c r="G117" s="98"/>
      <c r="H117" s="98"/>
      <c r="I117" s="151">
        <f aca="true" t="shared" si="5" ref="I117:J119">I118</f>
        <v>2309.7</v>
      </c>
      <c r="J117" s="151">
        <f t="shared" si="5"/>
        <v>2332.9</v>
      </c>
    </row>
    <row r="118" spans="2:10" ht="63.75">
      <c r="B118" s="143" t="s">
        <v>227</v>
      </c>
      <c r="C118" s="130" t="s">
        <v>11</v>
      </c>
      <c r="D118" s="130" t="s">
        <v>362</v>
      </c>
      <c r="E118" s="130" t="s">
        <v>370</v>
      </c>
      <c r="F118" s="130" t="s">
        <v>145</v>
      </c>
      <c r="G118" s="130"/>
      <c r="H118" s="130"/>
      <c r="I118" s="166">
        <f>I119</f>
        <v>2309.7</v>
      </c>
      <c r="J118" s="166">
        <f>J119</f>
        <v>2332.9</v>
      </c>
    </row>
    <row r="119" spans="2:10" ht="12.75" hidden="1">
      <c r="B119" s="265" t="s">
        <v>226</v>
      </c>
      <c r="C119" s="266" t="s">
        <v>11</v>
      </c>
      <c r="D119" s="266" t="s">
        <v>362</v>
      </c>
      <c r="E119" s="266" t="s">
        <v>370</v>
      </c>
      <c r="F119" s="266" t="s">
        <v>145</v>
      </c>
      <c r="G119" s="266"/>
      <c r="H119" s="266"/>
      <c r="I119" s="268">
        <f t="shared" si="5"/>
        <v>2309.7</v>
      </c>
      <c r="J119" s="268">
        <f t="shared" si="5"/>
        <v>2332.9</v>
      </c>
    </row>
    <row r="120" spans="2:10" ht="21.75">
      <c r="B120" s="100" t="s">
        <v>196</v>
      </c>
      <c r="C120" s="101" t="s">
        <v>11</v>
      </c>
      <c r="D120" s="101" t="s">
        <v>362</v>
      </c>
      <c r="E120" s="101" t="s">
        <v>370</v>
      </c>
      <c r="F120" s="101" t="s">
        <v>145</v>
      </c>
      <c r="G120" s="101" t="s">
        <v>197</v>
      </c>
      <c r="H120" s="101"/>
      <c r="I120" s="202">
        <f>I121+I122+I123</f>
        <v>2309.7</v>
      </c>
      <c r="J120" s="202">
        <f>J121+J122+J123</f>
        <v>2332.9</v>
      </c>
    </row>
    <row r="121" spans="2:10" ht="45">
      <c r="B121" s="118" t="s">
        <v>152</v>
      </c>
      <c r="C121" s="116" t="s">
        <v>11</v>
      </c>
      <c r="D121" s="116" t="s">
        <v>362</v>
      </c>
      <c r="E121" s="116" t="s">
        <v>370</v>
      </c>
      <c r="F121" s="116" t="s">
        <v>145</v>
      </c>
      <c r="G121" s="116" t="s">
        <v>197</v>
      </c>
      <c r="H121" s="125">
        <v>100</v>
      </c>
      <c r="I121" s="222">
        <v>1837.7</v>
      </c>
      <c r="J121" s="222">
        <v>1837.7</v>
      </c>
    </row>
    <row r="122" spans="2:10" ht="22.5">
      <c r="B122" s="169" t="s">
        <v>190</v>
      </c>
      <c r="C122" s="116" t="s">
        <v>11</v>
      </c>
      <c r="D122" s="116" t="s">
        <v>362</v>
      </c>
      <c r="E122" s="116" t="s">
        <v>370</v>
      </c>
      <c r="F122" s="116" t="s">
        <v>145</v>
      </c>
      <c r="G122" s="116" t="s">
        <v>197</v>
      </c>
      <c r="H122" s="125">
        <v>200</v>
      </c>
      <c r="I122" s="222">
        <f>25.3+445.6</f>
        <v>470.90000000000003</v>
      </c>
      <c r="J122" s="222">
        <f>26.6+467.5</f>
        <v>494.1</v>
      </c>
    </row>
    <row r="123" spans="2:10" ht="12.75">
      <c r="B123" s="117" t="s">
        <v>178</v>
      </c>
      <c r="C123" s="116" t="s">
        <v>11</v>
      </c>
      <c r="D123" s="116" t="s">
        <v>362</v>
      </c>
      <c r="E123" s="116" t="s">
        <v>370</v>
      </c>
      <c r="F123" s="116" t="s">
        <v>145</v>
      </c>
      <c r="G123" s="116" t="s">
        <v>197</v>
      </c>
      <c r="H123" s="125">
        <v>800</v>
      </c>
      <c r="I123" s="222">
        <v>1.1</v>
      </c>
      <c r="J123" s="222">
        <v>1.1</v>
      </c>
    </row>
    <row r="124" spans="2:10" ht="12.75">
      <c r="B124" s="139" t="s">
        <v>228</v>
      </c>
      <c r="C124" s="139"/>
      <c r="D124" s="139"/>
      <c r="E124" s="139"/>
      <c r="F124" s="139"/>
      <c r="G124" s="139"/>
      <c r="H124" s="139"/>
      <c r="I124" s="269">
        <f>I117+I113+I103+I99+I94+I79+I75+I69+I65+I53+I42+I36+I29+I19+I14+I10</f>
        <v>15648.199999999999</v>
      </c>
      <c r="J124" s="269">
        <f>J117+J113+J103+J99+J94+J79+J75+J69+J65+J53+J42+J36+J29+J19+J14+J10</f>
        <v>16711.100000000002</v>
      </c>
    </row>
    <row r="131" ht="12.75">
      <c r="I131" s="322"/>
    </row>
    <row r="132" ht="12.75">
      <c r="I132" s="322"/>
    </row>
  </sheetData>
  <sheetProtection/>
  <mergeCells count="8">
    <mergeCell ref="D3:I3"/>
    <mergeCell ref="D4:I4"/>
    <mergeCell ref="A6:J6"/>
    <mergeCell ref="B8:B9"/>
    <mergeCell ref="C8:H8"/>
    <mergeCell ref="I8:I9"/>
    <mergeCell ref="J8:J9"/>
    <mergeCell ref="E9:G9"/>
  </mergeCells>
  <printOptions/>
  <pageMargins left="0.7480314960629921" right="0.2755905511811024" top="0.551181102362204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D23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20.8515625" style="0" customWidth="1"/>
  </cols>
  <sheetData>
    <row r="1" spans="2:4" ht="12.75">
      <c r="B1" s="542" t="s">
        <v>110</v>
      </c>
      <c r="C1" s="542"/>
      <c r="D1" s="1"/>
    </row>
    <row r="2" spans="2:4" ht="45" customHeight="1">
      <c r="B2" s="535" t="s">
        <v>220</v>
      </c>
      <c r="C2" s="535"/>
      <c r="D2" s="5"/>
    </row>
    <row r="3" spans="2:4" ht="12.75">
      <c r="B3" s="505" t="s">
        <v>221</v>
      </c>
      <c r="C3" s="505"/>
      <c r="D3" s="1"/>
    </row>
    <row r="4" spans="1:3" ht="52.5" customHeight="1">
      <c r="A4" s="541" t="s">
        <v>222</v>
      </c>
      <c r="B4" s="541"/>
      <c r="C4" s="541"/>
    </row>
    <row r="6" ht="12.75">
      <c r="C6" t="s">
        <v>374</v>
      </c>
    </row>
    <row r="7" spans="1:3" ht="29.25" customHeight="1">
      <c r="A7" s="9" t="s">
        <v>376</v>
      </c>
      <c r="B7" s="9" t="s">
        <v>377</v>
      </c>
      <c r="C7" s="9" t="s">
        <v>92</v>
      </c>
    </row>
    <row r="8" spans="1:3" ht="47.25" hidden="1">
      <c r="A8" s="8"/>
      <c r="B8" s="6" t="s">
        <v>378</v>
      </c>
      <c r="C8" s="27"/>
    </row>
    <row r="9" spans="1:3" ht="0.75" customHeight="1" hidden="1">
      <c r="A9" s="25" t="s">
        <v>379</v>
      </c>
      <c r="B9" s="18" t="s">
        <v>380</v>
      </c>
      <c r="C9" s="22">
        <f>SUM(C10-C12)</f>
        <v>0</v>
      </c>
    </row>
    <row r="10" spans="1:3" ht="25.5" hidden="1">
      <c r="A10" s="9" t="s">
        <v>381</v>
      </c>
      <c r="B10" s="26" t="s">
        <v>382</v>
      </c>
      <c r="C10" s="7">
        <f>SUM(C11)</f>
        <v>0</v>
      </c>
    </row>
    <row r="11" spans="1:3" ht="25.5" hidden="1">
      <c r="A11" s="9" t="s">
        <v>386</v>
      </c>
      <c r="B11" s="26" t="s">
        <v>387</v>
      </c>
      <c r="C11" s="7"/>
    </row>
    <row r="12" spans="1:3" ht="25.5" hidden="1">
      <c r="A12" s="9" t="s">
        <v>383</v>
      </c>
      <c r="B12" s="26" t="s">
        <v>384</v>
      </c>
      <c r="C12" s="7">
        <f>SUM(C13)</f>
        <v>0</v>
      </c>
    </row>
    <row r="13" spans="1:3" ht="25.5" hidden="1">
      <c r="A13" s="9" t="s">
        <v>389</v>
      </c>
      <c r="B13" s="26" t="s">
        <v>388</v>
      </c>
      <c r="C13" s="7"/>
    </row>
    <row r="14" spans="1:3" ht="25.5">
      <c r="A14" s="25" t="s">
        <v>408</v>
      </c>
      <c r="B14" s="18" t="s">
        <v>409</v>
      </c>
      <c r="C14" s="22">
        <f>C19-C15</f>
        <v>1438.4000000000015</v>
      </c>
    </row>
    <row r="15" spans="1:3" ht="12.75">
      <c r="A15" s="19" t="s">
        <v>407</v>
      </c>
      <c r="B15" s="20" t="s">
        <v>399</v>
      </c>
      <c r="C15" s="23">
        <f>C16</f>
        <v>20530.8</v>
      </c>
    </row>
    <row r="16" spans="1:3" ht="12.75">
      <c r="A16" s="19" t="s">
        <v>416</v>
      </c>
      <c r="B16" s="20" t="s">
        <v>400</v>
      </c>
      <c r="C16" s="23">
        <f>C17</f>
        <v>20530.8</v>
      </c>
    </row>
    <row r="17" spans="1:3" ht="12.75">
      <c r="A17" s="19" t="s">
        <v>412</v>
      </c>
      <c r="B17" s="20" t="s">
        <v>401</v>
      </c>
      <c r="C17" s="23">
        <f>C18</f>
        <v>20530.8</v>
      </c>
    </row>
    <row r="18" spans="1:3" ht="25.5">
      <c r="A18" s="19" t="s">
        <v>413</v>
      </c>
      <c r="B18" s="21" t="s">
        <v>402</v>
      </c>
      <c r="C18" s="24">
        <v>20530.8</v>
      </c>
    </row>
    <row r="19" spans="1:3" ht="12.75">
      <c r="A19" s="19" t="s">
        <v>410</v>
      </c>
      <c r="B19" s="20" t="s">
        <v>403</v>
      </c>
      <c r="C19" s="23">
        <f>C20</f>
        <v>21969.2</v>
      </c>
    </row>
    <row r="20" spans="1:3" ht="12.75">
      <c r="A20" s="19" t="s">
        <v>411</v>
      </c>
      <c r="B20" s="20" t="s">
        <v>404</v>
      </c>
      <c r="C20" s="23">
        <f>C21</f>
        <v>21969.2</v>
      </c>
    </row>
    <row r="21" spans="1:3" ht="12.75">
      <c r="A21" s="19" t="s">
        <v>414</v>
      </c>
      <c r="B21" s="20" t="s">
        <v>405</v>
      </c>
      <c r="C21" s="23">
        <f>C22</f>
        <v>21969.2</v>
      </c>
    </row>
    <row r="22" spans="1:3" ht="25.5">
      <c r="A22" s="19" t="s">
        <v>415</v>
      </c>
      <c r="B22" s="21" t="s">
        <v>406</v>
      </c>
      <c r="C22" s="24">
        <f>Прил6!H228</f>
        <v>21969.2</v>
      </c>
    </row>
    <row r="23" spans="1:3" ht="34.5" customHeight="1">
      <c r="A23" s="11"/>
      <c r="B23" s="12" t="s">
        <v>385</v>
      </c>
      <c r="C23" s="13">
        <f>C14</f>
        <v>1438.4000000000015</v>
      </c>
    </row>
  </sheetData>
  <sheetProtection/>
  <mergeCells count="4">
    <mergeCell ref="A4:C4"/>
    <mergeCell ref="B1:C1"/>
    <mergeCell ref="B2:C2"/>
    <mergeCell ref="B3:C3"/>
  </mergeCells>
  <printOptions/>
  <pageMargins left="0.75" right="0.28" top="0.27" bottom="0.39" header="0.17" footer="0.28"/>
  <pageSetup horizontalDpi="600" verticalDpi="600" orientation="portrait" paperSize="9" scale="90" r:id="rId1"/>
  <ignoredErrors>
    <ignoredError sqref="C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D20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7.00390625" style="58" customWidth="1"/>
    <col min="2" max="2" width="23.7109375" style="58" customWidth="1"/>
    <col min="3" max="3" width="48.57421875" style="0" customWidth="1"/>
    <col min="4" max="4" width="17.28125" style="58" customWidth="1"/>
  </cols>
  <sheetData>
    <row r="1" spans="2:4" ht="12.75">
      <c r="B1" s="499" t="s">
        <v>83</v>
      </c>
      <c r="C1" s="499"/>
      <c r="D1" s="499"/>
    </row>
    <row r="2" spans="2:4" ht="12.75">
      <c r="B2" s="474" t="s">
        <v>6</v>
      </c>
      <c r="C2" s="474"/>
      <c r="D2" s="474"/>
    </row>
    <row r="3" spans="2:4" ht="12.75">
      <c r="B3" s="474" t="s">
        <v>16</v>
      </c>
      <c r="C3" s="474"/>
      <c r="D3" s="474"/>
    </row>
    <row r="4" spans="2:4" ht="12.75">
      <c r="B4" s="474" t="s">
        <v>124</v>
      </c>
      <c r="C4" s="474"/>
      <c r="D4" s="474"/>
    </row>
    <row r="5" spans="2:4" ht="12.75">
      <c r="B5" s="474" t="s">
        <v>17</v>
      </c>
      <c r="C5" s="474"/>
      <c r="D5" s="474"/>
    </row>
    <row r="6" spans="2:4" ht="12.75">
      <c r="B6" s="59"/>
      <c r="C6" s="42"/>
      <c r="D6" s="59"/>
    </row>
    <row r="7" spans="2:4" ht="12.75">
      <c r="B7" s="59"/>
      <c r="C7" s="42"/>
      <c r="D7" s="59"/>
    </row>
    <row r="8" spans="2:4" ht="12.75">
      <c r="B8" s="59"/>
      <c r="C8" s="42"/>
      <c r="D8" s="59"/>
    </row>
    <row r="9" spans="2:4" ht="12.75">
      <c r="B9" s="59"/>
      <c r="C9" s="42"/>
      <c r="D9" s="59"/>
    </row>
    <row r="10" spans="2:4" ht="12.75">
      <c r="B10" s="59"/>
      <c r="C10" s="42"/>
      <c r="D10" s="59"/>
    </row>
    <row r="11" spans="1:4" ht="48.75" customHeight="1">
      <c r="A11" s="498" t="s">
        <v>84</v>
      </c>
      <c r="B11" s="498"/>
      <c r="C11" s="498"/>
      <c r="D11" s="498"/>
    </row>
    <row r="12" spans="2:4" ht="13.5" customHeight="1">
      <c r="B12" s="500"/>
      <c r="C12" s="500"/>
      <c r="D12" s="500"/>
    </row>
    <row r="13" spans="1:4" ht="40.5" customHeight="1">
      <c r="A13" s="494" t="s">
        <v>19</v>
      </c>
      <c r="B13" s="495"/>
      <c r="C13" s="496" t="s">
        <v>85</v>
      </c>
      <c r="D13" s="496" t="s">
        <v>86</v>
      </c>
    </row>
    <row r="14" spans="1:4" ht="47.25" customHeight="1">
      <c r="A14" s="60" t="s">
        <v>21</v>
      </c>
      <c r="B14" s="61" t="s">
        <v>22</v>
      </c>
      <c r="C14" s="497"/>
      <c r="D14" s="497"/>
    </row>
    <row r="15" spans="1:4" ht="47.25" customHeight="1">
      <c r="A15" s="62" t="s">
        <v>74</v>
      </c>
      <c r="B15" s="65" t="s">
        <v>87</v>
      </c>
      <c r="C15" s="69" t="s">
        <v>88</v>
      </c>
      <c r="D15" s="64">
        <v>100</v>
      </c>
    </row>
    <row r="16" spans="1:4" ht="47.25" customHeight="1">
      <c r="A16" s="70" t="s">
        <v>74</v>
      </c>
      <c r="B16" s="71" t="s">
        <v>75</v>
      </c>
      <c r="C16" s="63" t="s">
        <v>76</v>
      </c>
      <c r="D16" s="64">
        <v>100</v>
      </c>
    </row>
    <row r="17" spans="1:4" ht="32.25" customHeight="1">
      <c r="A17" s="62" t="s">
        <v>74</v>
      </c>
      <c r="B17" s="65" t="s">
        <v>77</v>
      </c>
      <c r="C17" s="66" t="s">
        <v>78</v>
      </c>
      <c r="D17" s="64">
        <v>100</v>
      </c>
    </row>
    <row r="18" spans="1:4" ht="33" customHeight="1">
      <c r="A18" s="62" t="s">
        <v>74</v>
      </c>
      <c r="B18" s="67" t="s">
        <v>37</v>
      </c>
      <c r="C18" s="66" t="s">
        <v>38</v>
      </c>
      <c r="D18" s="64">
        <v>100</v>
      </c>
    </row>
    <row r="19" spans="1:4" ht="32.25" customHeight="1">
      <c r="A19" s="62" t="s">
        <v>74</v>
      </c>
      <c r="B19" s="67" t="s">
        <v>58</v>
      </c>
      <c r="C19" s="66" t="s">
        <v>59</v>
      </c>
      <c r="D19" s="64">
        <v>100</v>
      </c>
    </row>
    <row r="20" ht="12.75">
      <c r="A20" s="68"/>
    </row>
  </sheetData>
  <sheetProtection/>
  <mergeCells count="10">
    <mergeCell ref="A13:B13"/>
    <mergeCell ref="C13:C14"/>
    <mergeCell ref="D13:D14"/>
    <mergeCell ref="A11:D11"/>
    <mergeCell ref="B1:D1"/>
    <mergeCell ref="B2:D2"/>
    <mergeCell ref="B3:D3"/>
    <mergeCell ref="B4:D4"/>
    <mergeCell ref="B5:D5"/>
    <mergeCell ref="B12:D12"/>
  </mergeCells>
  <printOptions/>
  <pageMargins left="0.64" right="0.17" top="0.36" bottom="1" header="0.28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F15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6.7109375" style="0" bestFit="1" customWidth="1"/>
    <col min="2" max="2" width="24.421875" style="0" customWidth="1"/>
    <col min="3" max="3" width="57.00390625" style="0" customWidth="1"/>
  </cols>
  <sheetData>
    <row r="1" spans="1:3" ht="12.75">
      <c r="A1" s="1"/>
      <c r="B1" s="1"/>
      <c r="C1" s="4" t="s">
        <v>426</v>
      </c>
    </row>
    <row r="2" spans="1:3" ht="12.75" customHeight="1">
      <c r="A2" s="1"/>
      <c r="B2" s="28"/>
      <c r="C2" s="28" t="s">
        <v>7</v>
      </c>
    </row>
    <row r="3" spans="1:3" ht="63" customHeight="1">
      <c r="A3" s="1"/>
      <c r="B3" s="29"/>
      <c r="C3" s="29" t="s">
        <v>125</v>
      </c>
    </row>
    <row r="4" spans="1:3" ht="12.75">
      <c r="A4" s="1"/>
      <c r="B4" s="4"/>
      <c r="C4" s="4" t="s">
        <v>433</v>
      </c>
    </row>
    <row r="5" spans="1:6" ht="12.75">
      <c r="A5" s="1"/>
      <c r="B5" s="1"/>
      <c r="C5" s="4"/>
      <c r="D5" s="35"/>
      <c r="E5" s="35"/>
      <c r="F5" s="35"/>
    </row>
    <row r="6" spans="1:3" ht="12.75">
      <c r="A6" s="1"/>
      <c r="B6" s="1"/>
      <c r="C6" s="1"/>
    </row>
    <row r="7" spans="1:3" ht="84.75" customHeight="1">
      <c r="A7" s="501" t="s">
        <v>89</v>
      </c>
      <c r="B7" s="501"/>
      <c r="C7" s="501"/>
    </row>
    <row r="8" spans="1:3" ht="2.25" customHeight="1">
      <c r="A8" s="1"/>
      <c r="B8" s="1"/>
      <c r="C8" s="1"/>
    </row>
    <row r="9" spans="1:3" ht="47.25">
      <c r="A9" s="10" t="s">
        <v>396</v>
      </c>
      <c r="B9" s="10" t="s">
        <v>397</v>
      </c>
      <c r="C9" s="10" t="s">
        <v>361</v>
      </c>
    </row>
    <row r="10" spans="1:3" ht="28.5" customHeight="1">
      <c r="A10" s="15">
        <v>871</v>
      </c>
      <c r="B10" s="502" t="s">
        <v>9</v>
      </c>
      <c r="C10" s="503"/>
    </row>
    <row r="11" spans="1:3" ht="31.5" hidden="1">
      <c r="A11" s="16">
        <v>871</v>
      </c>
      <c r="B11" s="17" t="s">
        <v>418</v>
      </c>
      <c r="C11" s="6" t="s">
        <v>387</v>
      </c>
    </row>
    <row r="12" spans="1:3" ht="24.75" customHeight="1" hidden="1">
      <c r="A12" s="16">
        <v>871</v>
      </c>
      <c r="B12" s="17" t="s">
        <v>419</v>
      </c>
      <c r="C12" s="6" t="s">
        <v>398</v>
      </c>
    </row>
    <row r="13" spans="1:3" ht="31.5">
      <c r="A13" s="31">
        <v>871</v>
      </c>
      <c r="B13" s="17" t="s">
        <v>420</v>
      </c>
      <c r="C13" s="6" t="s">
        <v>402</v>
      </c>
    </row>
    <row r="14" spans="1:3" ht="31.5">
      <c r="A14" s="31">
        <v>871</v>
      </c>
      <c r="B14" s="17" t="s">
        <v>421</v>
      </c>
      <c r="C14" s="6" t="s">
        <v>406</v>
      </c>
    </row>
    <row r="15" spans="1:3" ht="12.75">
      <c r="A15" s="1"/>
      <c r="B15" s="1"/>
      <c r="C15" s="1"/>
    </row>
  </sheetData>
  <sheetProtection/>
  <mergeCells count="2">
    <mergeCell ref="A7:C7"/>
    <mergeCell ref="B10:C10"/>
  </mergeCells>
  <printOptions/>
  <pageMargins left="0.75" right="0.4" top="0.36" bottom="0.48" header="0.26" footer="0.2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C19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4.8515625" style="1" customWidth="1"/>
    <col min="2" max="2" width="68.421875" style="1" customWidth="1"/>
    <col min="3" max="3" width="14.7109375" style="1" customWidth="1"/>
    <col min="4" max="16384" width="9.140625" style="1" customWidth="1"/>
  </cols>
  <sheetData>
    <row r="1" ht="12.75">
      <c r="C1" s="4" t="s">
        <v>432</v>
      </c>
    </row>
    <row r="2" spans="2:3" ht="15.75">
      <c r="B2" s="28"/>
      <c r="C2" s="28" t="s">
        <v>7</v>
      </c>
    </row>
    <row r="3" spans="2:3" ht="36" customHeight="1">
      <c r="B3" s="504" t="s">
        <v>137</v>
      </c>
      <c r="C3" s="504"/>
    </row>
    <row r="4" spans="2:3" ht="12.75">
      <c r="B4" s="4"/>
      <c r="C4" s="4" t="s">
        <v>434</v>
      </c>
    </row>
    <row r="5" ht="12.75">
      <c r="C5" s="4"/>
    </row>
    <row r="7" spans="1:3" ht="84.75" customHeight="1">
      <c r="A7" s="501" t="s">
        <v>135</v>
      </c>
      <c r="B7" s="501"/>
      <c r="C7" s="501"/>
    </row>
    <row r="8" spans="1:3" ht="69.75" customHeight="1">
      <c r="A8" s="30"/>
      <c r="B8" s="30"/>
      <c r="C8" s="39" t="s">
        <v>374</v>
      </c>
    </row>
    <row r="9" spans="1:3" ht="38.25" customHeight="1">
      <c r="A9" s="87" t="s">
        <v>126</v>
      </c>
      <c r="B9" s="34" t="s">
        <v>428</v>
      </c>
      <c r="C9" s="34" t="s">
        <v>90</v>
      </c>
    </row>
    <row r="10" spans="1:3" ht="18.75">
      <c r="A10" s="33">
        <v>1</v>
      </c>
      <c r="B10" s="32" t="s">
        <v>429</v>
      </c>
      <c r="C10" s="88">
        <v>92.6</v>
      </c>
    </row>
    <row r="11" spans="1:3" ht="37.5">
      <c r="A11" s="33">
        <v>2</v>
      </c>
      <c r="B11" s="32" t="s">
        <v>127</v>
      </c>
      <c r="C11" s="88">
        <v>44.1</v>
      </c>
    </row>
    <row r="12" spans="1:3" ht="37.5">
      <c r="A12" s="33">
        <v>3</v>
      </c>
      <c r="B12" s="32" t="s">
        <v>128</v>
      </c>
      <c r="C12" s="88">
        <v>40</v>
      </c>
    </row>
    <row r="13" spans="1:3" ht="18.75">
      <c r="A13" s="33">
        <v>4</v>
      </c>
      <c r="B13" s="32" t="s">
        <v>129</v>
      </c>
      <c r="C13" s="89">
        <v>3</v>
      </c>
    </row>
    <row r="14" spans="1:3" ht="56.25">
      <c r="A14" s="33">
        <v>5</v>
      </c>
      <c r="B14" s="32" t="s">
        <v>130</v>
      </c>
      <c r="C14" s="90">
        <v>0.9</v>
      </c>
    </row>
    <row r="15" spans="1:3" ht="18.75">
      <c r="A15" s="33">
        <v>6</v>
      </c>
      <c r="B15" s="32" t="s">
        <v>131</v>
      </c>
      <c r="C15" s="90">
        <v>17.9</v>
      </c>
    </row>
    <row r="16" spans="1:3" ht="37.5">
      <c r="A16" s="33">
        <v>7</v>
      </c>
      <c r="B16" s="32" t="s">
        <v>132</v>
      </c>
      <c r="C16" s="90">
        <v>35.5</v>
      </c>
    </row>
    <row r="17" spans="1:3" ht="18.75">
      <c r="A17" s="33">
        <v>8</v>
      </c>
      <c r="B17" s="32" t="s">
        <v>133</v>
      </c>
      <c r="C17" s="90">
        <v>14.8</v>
      </c>
    </row>
    <row r="18" spans="1:3" ht="18.75">
      <c r="A18" s="33">
        <v>9</v>
      </c>
      <c r="B18" s="32" t="s">
        <v>134</v>
      </c>
      <c r="C18" s="90">
        <v>7.9</v>
      </c>
    </row>
    <row r="19" spans="1:3" ht="18.75">
      <c r="A19" s="91"/>
      <c r="B19" s="92" t="s">
        <v>427</v>
      </c>
      <c r="C19" s="93">
        <f>SUM(C10:C18)</f>
        <v>256.7</v>
      </c>
    </row>
  </sheetData>
  <sheetProtection/>
  <mergeCells count="2">
    <mergeCell ref="B3:C3"/>
    <mergeCell ref="A7:C7"/>
  </mergeCells>
  <printOptions/>
  <pageMargins left="0.75" right="0.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E18"/>
  <sheetViews>
    <sheetView zoomScalePageLayoutView="0" workbookViewId="0" topLeftCell="A1">
      <selection activeCell="F1" sqref="F1:F16384"/>
    </sheetView>
  </sheetViews>
  <sheetFormatPr defaultColWidth="9.140625" defaultRowHeight="12.75"/>
  <cols>
    <col min="1" max="1" width="3.00390625" style="0" customWidth="1"/>
    <col min="2" max="2" width="47.57421875" style="0" customWidth="1"/>
    <col min="4" max="4" width="11.00390625" style="0" customWidth="1"/>
    <col min="5" max="5" width="13.140625" style="0" customWidth="1"/>
  </cols>
  <sheetData>
    <row r="1" spans="3:5" ht="12.75">
      <c r="C1" s="505" t="s">
        <v>424</v>
      </c>
      <c r="D1" s="505"/>
      <c r="E1" s="505"/>
    </row>
    <row r="2" spans="3:5" ht="26.25" customHeight="1">
      <c r="C2" s="506" t="s">
        <v>6</v>
      </c>
      <c r="D2" s="506"/>
      <c r="E2" s="506"/>
    </row>
    <row r="3" spans="3:5" ht="65.25" customHeight="1">
      <c r="C3" s="506" t="s">
        <v>137</v>
      </c>
      <c r="D3" s="506"/>
      <c r="E3" s="506"/>
    </row>
    <row r="4" spans="3:4" ht="12.75">
      <c r="C4" s="14"/>
      <c r="D4" s="14"/>
    </row>
    <row r="5" spans="3:5" ht="12.75">
      <c r="C5" s="507" t="s">
        <v>435</v>
      </c>
      <c r="D5" s="507"/>
      <c r="E5" s="507"/>
    </row>
    <row r="6" spans="1:5" ht="63.75" customHeight="1">
      <c r="A6" s="498" t="s">
        <v>138</v>
      </c>
      <c r="B6" s="498"/>
      <c r="C6" s="498"/>
      <c r="D6" s="498"/>
      <c r="E6" s="498"/>
    </row>
    <row r="7" ht="12.75">
      <c r="E7" t="s">
        <v>374</v>
      </c>
    </row>
    <row r="8" spans="1:5" ht="47.25">
      <c r="A8" s="2"/>
      <c r="B8" s="34" t="s">
        <v>5</v>
      </c>
      <c r="C8" s="34" t="s">
        <v>90</v>
      </c>
      <c r="D8" s="34" t="s">
        <v>98</v>
      </c>
      <c r="E8" s="34" t="s">
        <v>136</v>
      </c>
    </row>
    <row r="9" spans="1:5" ht="36.75" customHeight="1">
      <c r="A9" s="33">
        <v>1</v>
      </c>
      <c r="B9" s="40" t="s">
        <v>431</v>
      </c>
      <c r="C9" s="8">
        <v>36</v>
      </c>
      <c r="D9" s="8">
        <v>36</v>
      </c>
      <c r="E9" s="8">
        <v>36</v>
      </c>
    </row>
    <row r="10" spans="1:5" ht="18.75">
      <c r="A10" s="2"/>
      <c r="B10" s="32" t="s">
        <v>427</v>
      </c>
      <c r="C10" s="94">
        <f>SUM(C9:C9)</f>
        <v>36</v>
      </c>
      <c r="D10" s="94">
        <f>SUM(D9:D9)</f>
        <v>36</v>
      </c>
      <c r="E10" s="94">
        <f>SUM(E9:E9)</f>
        <v>36</v>
      </c>
    </row>
    <row r="14" ht="15.75">
      <c r="B14" s="36"/>
    </row>
    <row r="16" ht="15.75">
      <c r="B16" s="37"/>
    </row>
    <row r="17" ht="15.75">
      <c r="B17" s="37"/>
    </row>
    <row r="18" ht="15.75">
      <c r="B18" s="38"/>
    </row>
  </sheetData>
  <sheetProtection/>
  <mergeCells count="5">
    <mergeCell ref="A6:E6"/>
    <mergeCell ref="C1:E1"/>
    <mergeCell ref="C2:E2"/>
    <mergeCell ref="C3:E3"/>
    <mergeCell ref="C5:E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H258"/>
  <sheetViews>
    <sheetView zoomScalePageLayoutView="0" workbookViewId="0" topLeftCell="A1">
      <pane ySplit="9" topLeftCell="A166" activePane="bottomLeft" state="frozen"/>
      <selection pane="topLeft" activeCell="A1" sqref="A1"/>
      <selection pane="bottomLeft" activeCell="J6" sqref="J6"/>
    </sheetView>
  </sheetViews>
  <sheetFormatPr defaultColWidth="9.140625" defaultRowHeight="12.75"/>
  <cols>
    <col min="1" max="1" width="65.7109375" style="119" customWidth="1"/>
    <col min="2" max="2" width="3.8515625" style="121" customWidth="1"/>
    <col min="3" max="3" width="4.28125" style="121" customWidth="1"/>
    <col min="4" max="4" width="3.57421875" style="121" customWidth="1"/>
    <col min="5" max="5" width="4.140625" style="121" customWidth="1"/>
    <col min="6" max="6" width="5.57421875" style="121" customWidth="1"/>
    <col min="7" max="7" width="3.8515625" style="83" customWidth="1"/>
    <col min="8" max="8" width="9.140625" style="219" customWidth="1"/>
    <col min="9" max="16384" width="9.140625" style="119" customWidth="1"/>
  </cols>
  <sheetData>
    <row r="1" spans="4:8" ht="11.25">
      <c r="D1" s="509" t="s">
        <v>395</v>
      </c>
      <c r="E1" s="509"/>
      <c r="F1" s="509"/>
      <c r="G1" s="509"/>
      <c r="H1" s="509"/>
    </row>
    <row r="2" spans="1:8" ht="11.25">
      <c r="A2" s="508" t="s">
        <v>7</v>
      </c>
      <c r="B2" s="508"/>
      <c r="C2" s="508"/>
      <c r="D2" s="508"/>
      <c r="E2" s="508"/>
      <c r="F2" s="508"/>
      <c r="G2" s="508"/>
      <c r="H2" s="508"/>
    </row>
    <row r="3" spans="2:8" ht="35.25" customHeight="1">
      <c r="B3" s="508" t="s">
        <v>137</v>
      </c>
      <c r="C3" s="508"/>
      <c r="D3" s="508"/>
      <c r="E3" s="508"/>
      <c r="F3" s="508"/>
      <c r="G3" s="508"/>
      <c r="H3" s="508"/>
    </row>
    <row r="4" spans="2:8" ht="11.25">
      <c r="B4" s="510" t="s">
        <v>436</v>
      </c>
      <c r="C4" s="510"/>
      <c r="D4" s="510"/>
      <c r="E4" s="510"/>
      <c r="F4" s="510"/>
      <c r="G4" s="510"/>
      <c r="H4" s="510"/>
    </row>
    <row r="5" spans="1:8" ht="12.75">
      <c r="A5" s="515" t="s">
        <v>390</v>
      </c>
      <c r="B5" s="515"/>
      <c r="C5" s="515"/>
      <c r="D5" s="515"/>
      <c r="E5" s="515"/>
      <c r="F5" s="515"/>
      <c r="G5" s="515"/>
      <c r="H5" s="515"/>
    </row>
    <row r="6" spans="1:8" ht="45.75" customHeight="1">
      <c r="A6" s="513" t="s">
        <v>240</v>
      </c>
      <c r="B6" s="513"/>
      <c r="C6" s="513"/>
      <c r="D6" s="513"/>
      <c r="E6" s="513"/>
      <c r="F6" s="513"/>
      <c r="G6" s="513"/>
      <c r="H6" s="513"/>
    </row>
    <row r="7" spans="1:8" ht="28.5" customHeight="1">
      <c r="A7" s="120"/>
      <c r="B7" s="242"/>
      <c r="C7" s="242"/>
      <c r="D7" s="243"/>
      <c r="E7" s="514" t="s">
        <v>2</v>
      </c>
      <c r="F7" s="514"/>
      <c r="G7" s="514"/>
      <c r="H7" s="514"/>
    </row>
    <row r="8" spans="1:8" ht="11.25">
      <c r="A8" s="105" t="s">
        <v>391</v>
      </c>
      <c r="B8" s="511" t="s">
        <v>139</v>
      </c>
      <c r="C8" s="511"/>
      <c r="D8" s="511"/>
      <c r="E8" s="511"/>
      <c r="F8" s="511"/>
      <c r="G8" s="511"/>
      <c r="H8" s="512" t="s">
        <v>92</v>
      </c>
    </row>
    <row r="9" spans="1:8" ht="51" customHeight="1">
      <c r="A9" s="105"/>
      <c r="B9" s="106" t="s">
        <v>394</v>
      </c>
      <c r="C9" s="106" t="s">
        <v>393</v>
      </c>
      <c r="D9" s="511" t="s">
        <v>392</v>
      </c>
      <c r="E9" s="511"/>
      <c r="F9" s="511"/>
      <c r="G9" s="173" t="s">
        <v>140</v>
      </c>
      <c r="H9" s="512"/>
    </row>
    <row r="10" spans="1:8" ht="11.25">
      <c r="A10" s="102" t="s">
        <v>141</v>
      </c>
      <c r="B10" s="95" t="s">
        <v>362</v>
      </c>
      <c r="C10" s="95"/>
      <c r="D10" s="95"/>
      <c r="E10" s="95"/>
      <c r="F10" s="95"/>
      <c r="G10" s="114"/>
      <c r="H10" s="220">
        <f>H11+H18+H39+H46+H51+H56</f>
        <v>7566.6</v>
      </c>
    </row>
    <row r="11" spans="1:8" ht="21.75">
      <c r="A11" s="107" t="s">
        <v>12</v>
      </c>
      <c r="B11" s="96" t="s">
        <v>362</v>
      </c>
      <c r="C11" s="96" t="s">
        <v>363</v>
      </c>
      <c r="D11" s="96"/>
      <c r="E11" s="96"/>
      <c r="F11" s="96"/>
      <c r="G11" s="115"/>
      <c r="H11" s="155">
        <f>H12</f>
        <v>269.3</v>
      </c>
    </row>
    <row r="12" spans="1:8" ht="11.25">
      <c r="A12" s="103" t="s">
        <v>142</v>
      </c>
      <c r="B12" s="98" t="s">
        <v>362</v>
      </c>
      <c r="C12" s="98" t="s">
        <v>363</v>
      </c>
      <c r="D12" s="98" t="s">
        <v>143</v>
      </c>
      <c r="E12" s="98"/>
      <c r="F12" s="98"/>
      <c r="G12" s="110"/>
      <c r="H12" s="159">
        <f>H13</f>
        <v>269.3</v>
      </c>
    </row>
    <row r="13" spans="1:8" ht="11.25">
      <c r="A13" s="129" t="s">
        <v>148</v>
      </c>
      <c r="B13" s="130" t="s">
        <v>362</v>
      </c>
      <c r="C13" s="130" t="s">
        <v>363</v>
      </c>
      <c r="D13" s="130" t="s">
        <v>143</v>
      </c>
      <c r="E13" s="130" t="s">
        <v>145</v>
      </c>
      <c r="F13" s="130"/>
      <c r="G13" s="131"/>
      <c r="H13" s="161">
        <f>H14+H16</f>
        <v>269.3</v>
      </c>
    </row>
    <row r="14" spans="1:8" ht="22.5">
      <c r="A14" s="128" t="s">
        <v>146</v>
      </c>
      <c r="B14" s="112" t="s">
        <v>362</v>
      </c>
      <c r="C14" s="112" t="s">
        <v>363</v>
      </c>
      <c r="D14" s="112" t="s">
        <v>143</v>
      </c>
      <c r="E14" s="112" t="s">
        <v>145</v>
      </c>
      <c r="F14" s="112" t="s">
        <v>147</v>
      </c>
      <c r="G14" s="112"/>
      <c r="H14" s="163">
        <f>H15</f>
        <v>259.2</v>
      </c>
    </row>
    <row r="15" spans="1:8" ht="35.25" customHeight="1">
      <c r="A15" s="118" t="s">
        <v>152</v>
      </c>
      <c r="B15" s="116" t="s">
        <v>362</v>
      </c>
      <c r="C15" s="116" t="s">
        <v>363</v>
      </c>
      <c r="D15" s="116" t="s">
        <v>143</v>
      </c>
      <c r="E15" s="116" t="s">
        <v>145</v>
      </c>
      <c r="F15" s="116" t="s">
        <v>147</v>
      </c>
      <c r="G15" s="116">
        <v>100</v>
      </c>
      <c r="H15" s="156">
        <v>259.2</v>
      </c>
    </row>
    <row r="16" spans="1:8" ht="11.25">
      <c r="A16" s="133" t="s">
        <v>150</v>
      </c>
      <c r="B16" s="112" t="s">
        <v>362</v>
      </c>
      <c r="C16" s="112" t="s">
        <v>363</v>
      </c>
      <c r="D16" s="112" t="s">
        <v>143</v>
      </c>
      <c r="E16" s="112" t="s">
        <v>145</v>
      </c>
      <c r="F16" s="112" t="s">
        <v>149</v>
      </c>
      <c r="G16" s="112"/>
      <c r="H16" s="163">
        <f>H17</f>
        <v>10.1</v>
      </c>
    </row>
    <row r="17" spans="1:8" ht="11.25">
      <c r="A17" s="108" t="s">
        <v>176</v>
      </c>
      <c r="B17" s="244"/>
      <c r="C17" s="244"/>
      <c r="D17" s="244"/>
      <c r="E17" s="244"/>
      <c r="F17" s="244"/>
      <c r="G17" s="111" t="s">
        <v>151</v>
      </c>
      <c r="H17" s="222">
        <v>10.1</v>
      </c>
    </row>
    <row r="18" spans="1:8" ht="32.25">
      <c r="A18" s="134" t="s">
        <v>365</v>
      </c>
      <c r="B18" s="145" t="s">
        <v>362</v>
      </c>
      <c r="C18" s="145" t="s">
        <v>366</v>
      </c>
      <c r="D18" s="145"/>
      <c r="E18" s="145"/>
      <c r="F18" s="145"/>
      <c r="G18" s="115"/>
      <c r="H18" s="155">
        <f>H19+H29</f>
        <v>4570.8</v>
      </c>
    </row>
    <row r="19" spans="1:8" ht="11.25">
      <c r="A19" s="135" t="s">
        <v>153</v>
      </c>
      <c r="B19" s="146" t="s">
        <v>362</v>
      </c>
      <c r="C19" s="146" t="s">
        <v>366</v>
      </c>
      <c r="D19" s="146" t="s">
        <v>154</v>
      </c>
      <c r="E19" s="146"/>
      <c r="F19" s="146"/>
      <c r="G19" s="110"/>
      <c r="H19" s="151">
        <f>H20+H23</f>
        <v>4544.2</v>
      </c>
    </row>
    <row r="20" spans="1:8" ht="15" customHeight="1">
      <c r="A20" s="141" t="s">
        <v>155</v>
      </c>
      <c r="B20" s="147" t="s">
        <v>362</v>
      </c>
      <c r="C20" s="147" t="s">
        <v>366</v>
      </c>
      <c r="D20" s="147" t="s">
        <v>154</v>
      </c>
      <c r="E20" s="147" t="s">
        <v>145</v>
      </c>
      <c r="F20" s="147"/>
      <c r="G20" s="131"/>
      <c r="H20" s="166">
        <f>H21</f>
        <v>657</v>
      </c>
    </row>
    <row r="21" spans="1:8" ht="21.75">
      <c r="A21" s="100" t="s">
        <v>146</v>
      </c>
      <c r="B21" s="144" t="s">
        <v>362</v>
      </c>
      <c r="C21" s="144" t="s">
        <v>366</v>
      </c>
      <c r="D21" s="144">
        <v>92</v>
      </c>
      <c r="E21" s="144" t="s">
        <v>145</v>
      </c>
      <c r="F21" s="144" t="s">
        <v>147</v>
      </c>
      <c r="G21" s="112"/>
      <c r="H21" s="202">
        <f>H22</f>
        <v>657</v>
      </c>
    </row>
    <row r="22" spans="1:8" ht="33.75">
      <c r="A22" s="118" t="s">
        <v>152</v>
      </c>
      <c r="B22" s="148" t="s">
        <v>362</v>
      </c>
      <c r="C22" s="148" t="s">
        <v>366</v>
      </c>
      <c r="D22" s="148" t="s">
        <v>154</v>
      </c>
      <c r="E22" s="148" t="s">
        <v>145</v>
      </c>
      <c r="F22" s="148" t="s">
        <v>177</v>
      </c>
      <c r="G22" s="116" t="s">
        <v>174</v>
      </c>
      <c r="H22" s="222">
        <v>657</v>
      </c>
    </row>
    <row r="23" spans="1:8" ht="11.25">
      <c r="A23" s="141" t="s">
        <v>156</v>
      </c>
      <c r="B23" s="130" t="s">
        <v>362</v>
      </c>
      <c r="C23" s="130" t="s">
        <v>366</v>
      </c>
      <c r="D23" s="130" t="s">
        <v>154</v>
      </c>
      <c r="E23" s="130" t="s">
        <v>157</v>
      </c>
      <c r="F23" s="130"/>
      <c r="G23" s="131"/>
      <c r="H23" s="166">
        <f>H24+H26</f>
        <v>3887.2</v>
      </c>
    </row>
    <row r="24" spans="1:8" ht="21.75">
      <c r="A24" s="100" t="s">
        <v>146</v>
      </c>
      <c r="B24" s="101" t="s">
        <v>362</v>
      </c>
      <c r="C24" s="101" t="s">
        <v>366</v>
      </c>
      <c r="D24" s="101" t="s">
        <v>154</v>
      </c>
      <c r="E24" s="101" t="s">
        <v>157</v>
      </c>
      <c r="F24" s="101" t="s">
        <v>147</v>
      </c>
      <c r="G24" s="112"/>
      <c r="H24" s="163">
        <f>H25</f>
        <v>3041.7</v>
      </c>
    </row>
    <row r="25" spans="1:8" ht="33.75">
      <c r="A25" s="118" t="s">
        <v>152</v>
      </c>
      <c r="B25" s="116" t="s">
        <v>362</v>
      </c>
      <c r="C25" s="116" t="s">
        <v>366</v>
      </c>
      <c r="D25" s="116" t="s">
        <v>154</v>
      </c>
      <c r="E25" s="116" t="s">
        <v>157</v>
      </c>
      <c r="F25" s="116" t="s">
        <v>147</v>
      </c>
      <c r="G25" s="116" t="s">
        <v>174</v>
      </c>
      <c r="H25" s="222">
        <v>3041.7</v>
      </c>
    </row>
    <row r="26" spans="1:8" ht="11.25">
      <c r="A26" s="113" t="s">
        <v>150</v>
      </c>
      <c r="B26" s="101" t="s">
        <v>362</v>
      </c>
      <c r="C26" s="101" t="s">
        <v>366</v>
      </c>
      <c r="D26" s="101" t="s">
        <v>154</v>
      </c>
      <c r="E26" s="101" t="s">
        <v>157</v>
      </c>
      <c r="F26" s="101" t="s">
        <v>149</v>
      </c>
      <c r="G26" s="112"/>
      <c r="H26" s="202">
        <f>H27+H28</f>
        <v>845.5</v>
      </c>
    </row>
    <row r="27" spans="1:8" ht="11.25">
      <c r="A27" s="108" t="s">
        <v>176</v>
      </c>
      <c r="B27" s="116" t="s">
        <v>362</v>
      </c>
      <c r="C27" s="116" t="s">
        <v>366</v>
      </c>
      <c r="D27" s="116" t="s">
        <v>154</v>
      </c>
      <c r="E27" s="116" t="s">
        <v>157</v>
      </c>
      <c r="F27" s="116" t="s">
        <v>149</v>
      </c>
      <c r="G27" s="116" t="s">
        <v>151</v>
      </c>
      <c r="H27" s="222">
        <v>814</v>
      </c>
    </row>
    <row r="28" spans="1:8" ht="11.25">
      <c r="A28" s="117" t="s">
        <v>178</v>
      </c>
      <c r="B28" s="116" t="s">
        <v>362</v>
      </c>
      <c r="C28" s="116" t="s">
        <v>366</v>
      </c>
      <c r="D28" s="116" t="s">
        <v>154</v>
      </c>
      <c r="E28" s="116" t="s">
        <v>157</v>
      </c>
      <c r="F28" s="116" t="s">
        <v>149</v>
      </c>
      <c r="G28" s="116" t="s">
        <v>175</v>
      </c>
      <c r="H28" s="222">
        <v>31.5</v>
      </c>
    </row>
    <row r="29" spans="1:8" ht="21.75">
      <c r="A29" s="137" t="s">
        <v>158</v>
      </c>
      <c r="B29" s="98" t="s">
        <v>362</v>
      </c>
      <c r="C29" s="98" t="s">
        <v>366</v>
      </c>
      <c r="D29" s="98" t="s">
        <v>159</v>
      </c>
      <c r="E29" s="98"/>
      <c r="F29" s="98"/>
      <c r="G29" s="110"/>
      <c r="H29" s="151">
        <f>H30</f>
        <v>26.6</v>
      </c>
    </row>
    <row r="30" spans="1:8" ht="36" customHeight="1">
      <c r="A30" s="143" t="s">
        <v>160</v>
      </c>
      <c r="B30" s="130" t="s">
        <v>362</v>
      </c>
      <c r="C30" s="130" t="s">
        <v>366</v>
      </c>
      <c r="D30" s="130">
        <v>97</v>
      </c>
      <c r="E30" s="130">
        <v>2</v>
      </c>
      <c r="F30" s="130"/>
      <c r="G30" s="132"/>
      <c r="H30" s="166">
        <f>H31+H33+H35+H37</f>
        <v>26.6</v>
      </c>
    </row>
    <row r="31" spans="1:8" s="140" customFormat="1" ht="32.25">
      <c r="A31" s="100" t="s">
        <v>162</v>
      </c>
      <c r="B31" s="101" t="s">
        <v>362</v>
      </c>
      <c r="C31" s="101" t="s">
        <v>366</v>
      </c>
      <c r="D31" s="101" t="s">
        <v>159</v>
      </c>
      <c r="E31" s="101" t="s">
        <v>157</v>
      </c>
      <c r="F31" s="101">
        <v>8507</v>
      </c>
      <c r="G31" s="126"/>
      <c r="H31" s="202">
        <f>H32</f>
        <v>0.9</v>
      </c>
    </row>
    <row r="32" spans="1:8" ht="11.25">
      <c r="A32" s="149" t="s">
        <v>179</v>
      </c>
      <c r="B32" s="116" t="s">
        <v>362</v>
      </c>
      <c r="C32" s="116" t="s">
        <v>366</v>
      </c>
      <c r="D32" s="116" t="s">
        <v>159</v>
      </c>
      <c r="E32" s="116" t="s">
        <v>157</v>
      </c>
      <c r="F32" s="116" t="s">
        <v>163</v>
      </c>
      <c r="G32" s="127">
        <v>500</v>
      </c>
      <c r="H32" s="222">
        <v>0.9</v>
      </c>
    </row>
    <row r="33" spans="1:8" s="140" customFormat="1" ht="21.75">
      <c r="A33" s="100" t="s">
        <v>164</v>
      </c>
      <c r="B33" s="101" t="s">
        <v>362</v>
      </c>
      <c r="C33" s="101" t="s">
        <v>366</v>
      </c>
      <c r="D33" s="101" t="s">
        <v>159</v>
      </c>
      <c r="E33" s="101" t="s">
        <v>157</v>
      </c>
      <c r="F33" s="101">
        <v>8510</v>
      </c>
      <c r="G33" s="126"/>
      <c r="H33" s="202">
        <f>H34</f>
        <v>14.8</v>
      </c>
    </row>
    <row r="34" spans="1:8" ht="11.25">
      <c r="A34" s="149" t="s">
        <v>179</v>
      </c>
      <c r="B34" s="116" t="s">
        <v>362</v>
      </c>
      <c r="C34" s="116" t="s">
        <v>366</v>
      </c>
      <c r="D34" s="116" t="s">
        <v>159</v>
      </c>
      <c r="E34" s="116" t="s">
        <v>157</v>
      </c>
      <c r="F34" s="116" t="s">
        <v>165</v>
      </c>
      <c r="G34" s="127">
        <v>500</v>
      </c>
      <c r="H34" s="222">
        <v>14.8</v>
      </c>
    </row>
    <row r="35" spans="1:8" s="140" customFormat="1" ht="21.75">
      <c r="A35" s="100" t="s">
        <v>166</v>
      </c>
      <c r="B35" s="101" t="s">
        <v>362</v>
      </c>
      <c r="C35" s="101" t="s">
        <v>366</v>
      </c>
      <c r="D35" s="101" t="s">
        <v>159</v>
      </c>
      <c r="E35" s="101" t="s">
        <v>157</v>
      </c>
      <c r="F35" s="101">
        <v>8511</v>
      </c>
      <c r="G35" s="126"/>
      <c r="H35" s="202">
        <f>H36</f>
        <v>7.9</v>
      </c>
    </row>
    <row r="36" spans="1:8" ht="11.25">
      <c r="A36" s="149" t="s">
        <v>179</v>
      </c>
      <c r="B36" s="116" t="s">
        <v>362</v>
      </c>
      <c r="C36" s="116" t="s">
        <v>366</v>
      </c>
      <c r="D36" s="116" t="s">
        <v>159</v>
      </c>
      <c r="E36" s="116" t="s">
        <v>157</v>
      </c>
      <c r="F36" s="116" t="s">
        <v>167</v>
      </c>
      <c r="G36" s="127">
        <v>500</v>
      </c>
      <c r="H36" s="222">
        <v>7.9</v>
      </c>
    </row>
    <row r="37" spans="1:8" s="140" customFormat="1" ht="11.25">
      <c r="A37" s="100" t="s">
        <v>168</v>
      </c>
      <c r="B37" s="101" t="s">
        <v>362</v>
      </c>
      <c r="C37" s="101" t="s">
        <v>366</v>
      </c>
      <c r="D37" s="101" t="s">
        <v>159</v>
      </c>
      <c r="E37" s="101" t="s">
        <v>157</v>
      </c>
      <c r="F37" s="101" t="s">
        <v>169</v>
      </c>
      <c r="G37" s="126"/>
      <c r="H37" s="202">
        <f>H38</f>
        <v>3</v>
      </c>
    </row>
    <row r="38" spans="1:8" ht="11.25">
      <c r="A38" s="149" t="s">
        <v>179</v>
      </c>
      <c r="B38" s="116" t="s">
        <v>362</v>
      </c>
      <c r="C38" s="116" t="s">
        <v>366</v>
      </c>
      <c r="D38" s="116" t="s">
        <v>159</v>
      </c>
      <c r="E38" s="116" t="s">
        <v>157</v>
      </c>
      <c r="F38" s="116" t="s">
        <v>169</v>
      </c>
      <c r="G38" s="127">
        <v>500</v>
      </c>
      <c r="H38" s="222">
        <v>3</v>
      </c>
    </row>
    <row r="39" spans="1:8" ht="21">
      <c r="A39" s="152" t="s">
        <v>3</v>
      </c>
      <c r="B39" s="96" t="s">
        <v>362</v>
      </c>
      <c r="C39" s="96" t="s">
        <v>4</v>
      </c>
      <c r="D39" s="96"/>
      <c r="E39" s="96"/>
      <c r="F39" s="96"/>
      <c r="G39" s="123"/>
      <c r="H39" s="155">
        <f>H40</f>
        <v>136.7</v>
      </c>
    </row>
    <row r="40" spans="1:8" ht="21.75">
      <c r="A40" s="137" t="s">
        <v>158</v>
      </c>
      <c r="B40" s="98" t="s">
        <v>362</v>
      </c>
      <c r="C40" s="98" t="s">
        <v>4</v>
      </c>
      <c r="D40" s="98" t="s">
        <v>159</v>
      </c>
      <c r="E40" s="98"/>
      <c r="F40" s="98"/>
      <c r="G40" s="110"/>
      <c r="H40" s="159">
        <f>H41</f>
        <v>136.7</v>
      </c>
    </row>
    <row r="41" spans="1:8" ht="32.25">
      <c r="A41" s="143" t="s">
        <v>160</v>
      </c>
      <c r="B41" s="130" t="s">
        <v>362</v>
      </c>
      <c r="C41" s="130" t="s">
        <v>4</v>
      </c>
      <c r="D41" s="130">
        <v>97</v>
      </c>
      <c r="E41" s="130">
        <v>2</v>
      </c>
      <c r="F41" s="130"/>
      <c r="G41" s="132"/>
      <c r="H41" s="161">
        <f>H42+H44</f>
        <v>136.7</v>
      </c>
    </row>
    <row r="42" spans="1:8" ht="11.25">
      <c r="A42" s="100" t="s">
        <v>180</v>
      </c>
      <c r="B42" s="101" t="s">
        <v>362</v>
      </c>
      <c r="C42" s="101" t="s">
        <v>4</v>
      </c>
      <c r="D42" s="101" t="s">
        <v>159</v>
      </c>
      <c r="E42" s="101" t="s">
        <v>157</v>
      </c>
      <c r="F42" s="101">
        <v>8503</v>
      </c>
      <c r="G42" s="126"/>
      <c r="H42" s="163">
        <f>H43</f>
        <v>92.6</v>
      </c>
    </row>
    <row r="43" spans="1:8" ht="11.25">
      <c r="A43" s="149" t="s">
        <v>179</v>
      </c>
      <c r="B43" s="116" t="s">
        <v>362</v>
      </c>
      <c r="C43" s="116" t="s">
        <v>4</v>
      </c>
      <c r="D43" s="116" t="s">
        <v>159</v>
      </c>
      <c r="E43" s="116" t="s">
        <v>157</v>
      </c>
      <c r="F43" s="116" t="s">
        <v>181</v>
      </c>
      <c r="G43" s="127">
        <v>500</v>
      </c>
      <c r="H43" s="222">
        <v>92.6</v>
      </c>
    </row>
    <row r="44" spans="1:8" ht="21.75">
      <c r="A44" s="100" t="s">
        <v>182</v>
      </c>
      <c r="B44" s="101" t="s">
        <v>362</v>
      </c>
      <c r="C44" s="101" t="s">
        <v>4</v>
      </c>
      <c r="D44" s="101" t="s">
        <v>159</v>
      </c>
      <c r="E44" s="101" t="s">
        <v>157</v>
      </c>
      <c r="F44" s="101">
        <v>8504</v>
      </c>
      <c r="G44" s="126"/>
      <c r="H44" s="163">
        <f>H45</f>
        <v>44.1</v>
      </c>
    </row>
    <row r="45" spans="1:8" ht="11.25">
      <c r="A45" s="149" t="s">
        <v>179</v>
      </c>
      <c r="B45" s="116" t="s">
        <v>362</v>
      </c>
      <c r="C45" s="116" t="s">
        <v>4</v>
      </c>
      <c r="D45" s="116" t="s">
        <v>159</v>
      </c>
      <c r="E45" s="116" t="s">
        <v>157</v>
      </c>
      <c r="F45" s="116" t="s">
        <v>183</v>
      </c>
      <c r="G45" s="127">
        <v>500</v>
      </c>
      <c r="H45" s="222">
        <v>44.1</v>
      </c>
    </row>
    <row r="46" spans="1:8" ht="11.25">
      <c r="A46" s="134" t="s">
        <v>184</v>
      </c>
      <c r="B46" s="96" t="s">
        <v>362</v>
      </c>
      <c r="C46" s="96" t="s">
        <v>369</v>
      </c>
      <c r="D46" s="96"/>
      <c r="E46" s="96"/>
      <c r="F46" s="96"/>
      <c r="G46" s="167"/>
      <c r="H46" s="155">
        <f>H47</f>
        <v>342.2</v>
      </c>
    </row>
    <row r="47" spans="1:8" ht="11.25">
      <c r="A47" s="137" t="s">
        <v>185</v>
      </c>
      <c r="B47" s="98" t="s">
        <v>362</v>
      </c>
      <c r="C47" s="98" t="s">
        <v>369</v>
      </c>
      <c r="D47" s="98" t="s">
        <v>186</v>
      </c>
      <c r="E47" s="98"/>
      <c r="F47" s="98"/>
      <c r="G47" s="158"/>
      <c r="H47" s="151">
        <f>H48</f>
        <v>342.2</v>
      </c>
    </row>
    <row r="48" spans="1:8" s="140" customFormat="1" ht="33" customHeight="1">
      <c r="A48" s="164" t="s">
        <v>187</v>
      </c>
      <c r="B48" s="130" t="s">
        <v>362</v>
      </c>
      <c r="C48" s="130" t="s">
        <v>369</v>
      </c>
      <c r="D48" s="130" t="s">
        <v>186</v>
      </c>
      <c r="E48" s="130" t="s">
        <v>145</v>
      </c>
      <c r="F48" s="130"/>
      <c r="G48" s="160"/>
      <c r="H48" s="166">
        <f>H49</f>
        <v>342.2</v>
      </c>
    </row>
    <row r="49" spans="1:8" ht="22.5">
      <c r="A49" s="150" t="s">
        <v>188</v>
      </c>
      <c r="B49" s="112" t="s">
        <v>362</v>
      </c>
      <c r="C49" s="112" t="s">
        <v>369</v>
      </c>
      <c r="D49" s="112" t="s">
        <v>186</v>
      </c>
      <c r="E49" s="112" t="s">
        <v>145</v>
      </c>
      <c r="F49" s="112" t="s">
        <v>189</v>
      </c>
      <c r="G49" s="162"/>
      <c r="H49" s="163">
        <f>H50</f>
        <v>342.2</v>
      </c>
    </row>
    <row r="50" spans="1:8" ht="11.25">
      <c r="A50" s="169" t="s">
        <v>190</v>
      </c>
      <c r="B50" s="116" t="s">
        <v>362</v>
      </c>
      <c r="C50" s="116" t="s">
        <v>369</v>
      </c>
      <c r="D50" s="116" t="s">
        <v>186</v>
      </c>
      <c r="E50" s="116" t="s">
        <v>145</v>
      </c>
      <c r="F50" s="116" t="s">
        <v>189</v>
      </c>
      <c r="G50" s="148" t="s">
        <v>151</v>
      </c>
      <c r="H50" s="156">
        <v>342.2</v>
      </c>
    </row>
    <row r="51" spans="1:8" ht="11.25">
      <c r="A51" s="134" t="s">
        <v>357</v>
      </c>
      <c r="B51" s="96" t="s">
        <v>362</v>
      </c>
      <c r="C51" s="96" t="s">
        <v>11</v>
      </c>
      <c r="D51" s="96"/>
      <c r="E51" s="96"/>
      <c r="F51" s="96"/>
      <c r="G51" s="167"/>
      <c r="H51" s="155">
        <f>H52</f>
        <v>50</v>
      </c>
    </row>
    <row r="52" spans="1:8" ht="32.25">
      <c r="A52" s="137" t="s">
        <v>191</v>
      </c>
      <c r="B52" s="98" t="s">
        <v>362</v>
      </c>
      <c r="C52" s="98">
        <v>11</v>
      </c>
      <c r="D52" s="98" t="s">
        <v>363</v>
      </c>
      <c r="E52" s="98"/>
      <c r="F52" s="98"/>
      <c r="G52" s="110"/>
      <c r="H52" s="151">
        <f>H53</f>
        <v>50</v>
      </c>
    </row>
    <row r="53" spans="1:8" ht="32.25">
      <c r="A53" s="168" t="s">
        <v>192</v>
      </c>
      <c r="B53" s="130" t="s">
        <v>362</v>
      </c>
      <c r="C53" s="130" t="s">
        <v>11</v>
      </c>
      <c r="D53" s="130" t="s">
        <v>363</v>
      </c>
      <c r="E53" s="130" t="s">
        <v>145</v>
      </c>
      <c r="F53" s="130"/>
      <c r="G53" s="131"/>
      <c r="H53" s="166">
        <f>H54</f>
        <v>50</v>
      </c>
    </row>
    <row r="54" spans="1:8" ht="11.25">
      <c r="A54" s="100" t="s">
        <v>193</v>
      </c>
      <c r="B54" s="101" t="s">
        <v>362</v>
      </c>
      <c r="C54" s="101" t="s">
        <v>11</v>
      </c>
      <c r="D54" s="101" t="s">
        <v>363</v>
      </c>
      <c r="E54" s="101" t="s">
        <v>145</v>
      </c>
      <c r="F54" s="101" t="s">
        <v>194</v>
      </c>
      <c r="G54" s="112"/>
      <c r="H54" s="202">
        <f>H55</f>
        <v>50</v>
      </c>
    </row>
    <row r="55" spans="1:8" ht="11.25">
      <c r="A55" s="117" t="s">
        <v>178</v>
      </c>
      <c r="B55" s="244"/>
      <c r="C55" s="244"/>
      <c r="D55" s="244"/>
      <c r="E55" s="244"/>
      <c r="F55" s="244"/>
      <c r="G55" s="111" t="s">
        <v>175</v>
      </c>
      <c r="H55" s="222">
        <v>50</v>
      </c>
    </row>
    <row r="56" spans="1:8" ht="11.25">
      <c r="A56" s="134" t="s">
        <v>372</v>
      </c>
      <c r="B56" s="96" t="s">
        <v>362</v>
      </c>
      <c r="C56" s="96" t="s">
        <v>195</v>
      </c>
      <c r="D56" s="96"/>
      <c r="E56" s="96"/>
      <c r="F56" s="96"/>
      <c r="G56" s="123"/>
      <c r="H56" s="155">
        <f>H57+H61+H66+H70+H74</f>
        <v>2197.6</v>
      </c>
    </row>
    <row r="57" spans="1:8" ht="21.75">
      <c r="A57" s="137" t="s">
        <v>158</v>
      </c>
      <c r="B57" s="98" t="s">
        <v>362</v>
      </c>
      <c r="C57" s="98" t="s">
        <v>195</v>
      </c>
      <c r="D57" s="98" t="s">
        <v>159</v>
      </c>
      <c r="E57" s="98"/>
      <c r="F57" s="98"/>
      <c r="G57" s="110"/>
      <c r="H57" s="151">
        <f>H58</f>
        <v>36</v>
      </c>
    </row>
    <row r="58" spans="1:8" ht="21.75">
      <c r="A58" s="168" t="s">
        <v>170</v>
      </c>
      <c r="B58" s="130" t="s">
        <v>362</v>
      </c>
      <c r="C58" s="130" t="s">
        <v>195</v>
      </c>
      <c r="D58" s="130" t="s">
        <v>159</v>
      </c>
      <c r="E58" s="130" t="s">
        <v>171</v>
      </c>
      <c r="F58" s="130"/>
      <c r="G58" s="131"/>
      <c r="H58" s="166">
        <f>H59</f>
        <v>36</v>
      </c>
    </row>
    <row r="59" spans="1:8" ht="32.25">
      <c r="A59" s="100" t="s">
        <v>172</v>
      </c>
      <c r="B59" s="101" t="s">
        <v>362</v>
      </c>
      <c r="C59" s="101" t="s">
        <v>195</v>
      </c>
      <c r="D59" s="101" t="s">
        <v>159</v>
      </c>
      <c r="E59" s="101" t="s">
        <v>171</v>
      </c>
      <c r="F59" s="101" t="s">
        <v>173</v>
      </c>
      <c r="G59" s="112"/>
      <c r="H59" s="202">
        <f>H60</f>
        <v>36</v>
      </c>
    </row>
    <row r="60" spans="1:8" ht="11.25">
      <c r="A60" s="136"/>
      <c r="B60" s="116" t="s">
        <v>362</v>
      </c>
      <c r="C60" s="116" t="s">
        <v>195</v>
      </c>
      <c r="D60" s="116" t="s">
        <v>159</v>
      </c>
      <c r="E60" s="116" t="s">
        <v>171</v>
      </c>
      <c r="F60" s="116" t="s">
        <v>173</v>
      </c>
      <c r="G60" s="116" t="s">
        <v>204</v>
      </c>
      <c r="H60" s="222">
        <v>36</v>
      </c>
    </row>
    <row r="61" spans="1:8" ht="21.75">
      <c r="A61" s="135" t="s">
        <v>206</v>
      </c>
      <c r="B61" s="98" t="s">
        <v>362</v>
      </c>
      <c r="C61" s="98" t="s">
        <v>195</v>
      </c>
      <c r="D61" s="98" t="s">
        <v>364</v>
      </c>
      <c r="E61" s="98"/>
      <c r="F61" s="98"/>
      <c r="G61" s="110"/>
      <c r="H61" s="151">
        <f>H62</f>
        <v>1372.3999999999999</v>
      </c>
    </row>
    <row r="62" spans="1:8" ht="42.75">
      <c r="A62" s="141" t="s">
        <v>207</v>
      </c>
      <c r="B62" s="130" t="s">
        <v>362</v>
      </c>
      <c r="C62" s="130" t="s">
        <v>195</v>
      </c>
      <c r="D62" s="130" t="s">
        <v>364</v>
      </c>
      <c r="E62" s="130" t="s">
        <v>145</v>
      </c>
      <c r="F62" s="130"/>
      <c r="G62" s="131"/>
      <c r="H62" s="166">
        <f>H63</f>
        <v>1372.3999999999999</v>
      </c>
    </row>
    <row r="63" spans="1:8" ht="49.5" customHeight="1">
      <c r="A63" s="133" t="s">
        <v>208</v>
      </c>
      <c r="B63" s="101" t="s">
        <v>362</v>
      </c>
      <c r="C63" s="101" t="s">
        <v>195</v>
      </c>
      <c r="D63" s="101" t="s">
        <v>364</v>
      </c>
      <c r="E63" s="101" t="s">
        <v>145</v>
      </c>
      <c r="F63" s="101" t="s">
        <v>197</v>
      </c>
      <c r="G63" s="112"/>
      <c r="H63" s="202">
        <f>H64+H65</f>
        <v>1372.3999999999999</v>
      </c>
    </row>
    <row r="64" spans="1:8" ht="33.75">
      <c r="A64" s="118" t="s">
        <v>152</v>
      </c>
      <c r="B64" s="116" t="s">
        <v>362</v>
      </c>
      <c r="C64" s="116" t="s">
        <v>195</v>
      </c>
      <c r="D64" s="116" t="s">
        <v>364</v>
      </c>
      <c r="E64" s="116" t="s">
        <v>145</v>
      </c>
      <c r="F64" s="116" t="s">
        <v>197</v>
      </c>
      <c r="G64" s="116" t="s">
        <v>174</v>
      </c>
      <c r="H64" s="222">
        <v>1236.1</v>
      </c>
    </row>
    <row r="65" spans="1:8" ht="11.25">
      <c r="A65" s="169" t="s">
        <v>190</v>
      </c>
      <c r="B65" s="116" t="s">
        <v>362</v>
      </c>
      <c r="C65" s="116" t="s">
        <v>195</v>
      </c>
      <c r="D65" s="116" t="s">
        <v>364</v>
      </c>
      <c r="E65" s="116" t="s">
        <v>145</v>
      </c>
      <c r="F65" s="116" t="s">
        <v>197</v>
      </c>
      <c r="G65" s="116" t="s">
        <v>151</v>
      </c>
      <c r="H65" s="222">
        <v>136.3</v>
      </c>
    </row>
    <row r="66" spans="1:8" ht="11.25">
      <c r="A66" s="135" t="s">
        <v>153</v>
      </c>
      <c r="B66" s="98" t="s">
        <v>362</v>
      </c>
      <c r="C66" s="98" t="s">
        <v>195</v>
      </c>
      <c r="D66" s="98" t="s">
        <v>154</v>
      </c>
      <c r="E66" s="98"/>
      <c r="F66" s="98"/>
      <c r="G66" s="110"/>
      <c r="H66" s="151">
        <f>H67</f>
        <v>117</v>
      </c>
    </row>
    <row r="67" spans="1:8" ht="11.25">
      <c r="A67" s="141" t="s">
        <v>156</v>
      </c>
      <c r="B67" s="130" t="s">
        <v>362</v>
      </c>
      <c r="C67" s="130" t="s">
        <v>195</v>
      </c>
      <c r="D67" s="130" t="s">
        <v>154</v>
      </c>
      <c r="E67" s="130" t="s">
        <v>157</v>
      </c>
      <c r="F67" s="130"/>
      <c r="G67" s="131"/>
      <c r="H67" s="166">
        <f>H68</f>
        <v>117</v>
      </c>
    </row>
    <row r="68" spans="1:8" ht="21.75">
      <c r="A68" s="113" t="s">
        <v>210</v>
      </c>
      <c r="B68" s="101" t="s">
        <v>362</v>
      </c>
      <c r="C68" s="101" t="s">
        <v>195</v>
      </c>
      <c r="D68" s="101" t="s">
        <v>154</v>
      </c>
      <c r="E68" s="101" t="s">
        <v>157</v>
      </c>
      <c r="F68" s="101" t="s">
        <v>198</v>
      </c>
      <c r="G68" s="112"/>
      <c r="H68" s="202">
        <f>H69</f>
        <v>117</v>
      </c>
    </row>
    <row r="69" spans="1:8" s="170" customFormat="1" ht="11.25">
      <c r="A69" s="169" t="s">
        <v>190</v>
      </c>
      <c r="B69" s="116" t="s">
        <v>362</v>
      </c>
      <c r="C69" s="116" t="s">
        <v>195</v>
      </c>
      <c r="D69" s="116" t="s">
        <v>154</v>
      </c>
      <c r="E69" s="116" t="s">
        <v>157</v>
      </c>
      <c r="F69" s="116" t="s">
        <v>198</v>
      </c>
      <c r="G69" s="127">
        <v>200</v>
      </c>
      <c r="H69" s="222">
        <v>117</v>
      </c>
    </row>
    <row r="70" spans="1:8" ht="11.25">
      <c r="A70" s="97" t="s">
        <v>142</v>
      </c>
      <c r="B70" s="98" t="s">
        <v>362</v>
      </c>
      <c r="C70" s="98" t="s">
        <v>195</v>
      </c>
      <c r="D70" s="98" t="s">
        <v>143</v>
      </c>
      <c r="E70" s="98"/>
      <c r="F70" s="98"/>
      <c r="G70" s="110"/>
      <c r="H70" s="151">
        <f>H71</f>
        <v>100</v>
      </c>
    </row>
    <row r="71" spans="1:8" ht="11.25">
      <c r="A71" s="171" t="s">
        <v>144</v>
      </c>
      <c r="B71" s="130" t="s">
        <v>362</v>
      </c>
      <c r="C71" s="130" t="s">
        <v>195</v>
      </c>
      <c r="D71" s="130" t="s">
        <v>143</v>
      </c>
      <c r="E71" s="130" t="s">
        <v>145</v>
      </c>
      <c r="F71" s="130"/>
      <c r="G71" s="131"/>
      <c r="H71" s="166">
        <f>H72</f>
        <v>100</v>
      </c>
    </row>
    <row r="72" spans="1:8" ht="34.5" customHeight="1">
      <c r="A72" s="113" t="s">
        <v>209</v>
      </c>
      <c r="B72" s="101" t="s">
        <v>362</v>
      </c>
      <c r="C72" s="101" t="s">
        <v>195</v>
      </c>
      <c r="D72" s="101" t="s">
        <v>143</v>
      </c>
      <c r="E72" s="101" t="s">
        <v>145</v>
      </c>
      <c r="F72" s="101" t="s">
        <v>198</v>
      </c>
      <c r="G72" s="112"/>
      <c r="H72" s="202">
        <f>H73</f>
        <v>100</v>
      </c>
    </row>
    <row r="73" spans="1:8" ht="11.25">
      <c r="A73" s="169" t="s">
        <v>190</v>
      </c>
      <c r="B73" s="116" t="s">
        <v>362</v>
      </c>
      <c r="C73" s="116" t="s">
        <v>195</v>
      </c>
      <c r="D73" s="116" t="s">
        <v>143</v>
      </c>
      <c r="E73" s="116" t="s">
        <v>145</v>
      </c>
      <c r="F73" s="116" t="s">
        <v>198</v>
      </c>
      <c r="G73" s="116">
        <v>200</v>
      </c>
      <c r="H73" s="156">
        <v>100</v>
      </c>
    </row>
    <row r="74" spans="1:8" ht="26.25" customHeight="1">
      <c r="A74" s="135" t="s">
        <v>211</v>
      </c>
      <c r="B74" s="98" t="s">
        <v>362</v>
      </c>
      <c r="C74" s="98" t="s">
        <v>195</v>
      </c>
      <c r="D74" s="98" t="s">
        <v>362</v>
      </c>
      <c r="E74" s="98"/>
      <c r="F74" s="98"/>
      <c r="G74" s="110"/>
      <c r="H74" s="151">
        <f>H75+H78+H81</f>
        <v>572.2</v>
      </c>
    </row>
    <row r="75" spans="1:8" ht="48" customHeight="1">
      <c r="A75" s="141" t="s">
        <v>212</v>
      </c>
      <c r="B75" s="130" t="s">
        <v>362</v>
      </c>
      <c r="C75" s="130" t="s">
        <v>195</v>
      </c>
      <c r="D75" s="130" t="s">
        <v>362</v>
      </c>
      <c r="E75" s="130" t="s">
        <v>145</v>
      </c>
      <c r="F75" s="130"/>
      <c r="G75" s="131"/>
      <c r="H75" s="166" t="str">
        <f>H76</f>
        <v>200</v>
      </c>
    </row>
    <row r="76" spans="1:8" ht="55.5" customHeight="1">
      <c r="A76" s="100" t="s">
        <v>213</v>
      </c>
      <c r="B76" s="101" t="s">
        <v>362</v>
      </c>
      <c r="C76" s="101" t="s">
        <v>195</v>
      </c>
      <c r="D76" s="101" t="s">
        <v>362</v>
      </c>
      <c r="E76" s="101" t="s">
        <v>145</v>
      </c>
      <c r="F76" s="101" t="s">
        <v>199</v>
      </c>
      <c r="G76" s="126"/>
      <c r="H76" s="202" t="str">
        <f>H77</f>
        <v>200</v>
      </c>
    </row>
    <row r="77" spans="1:8" ht="11.25">
      <c r="A77" s="169" t="s">
        <v>190</v>
      </c>
      <c r="B77" s="116" t="s">
        <v>362</v>
      </c>
      <c r="C77" s="116" t="s">
        <v>195</v>
      </c>
      <c r="D77" s="116" t="s">
        <v>362</v>
      </c>
      <c r="E77" s="116" t="s">
        <v>145</v>
      </c>
      <c r="F77" s="116" t="s">
        <v>199</v>
      </c>
      <c r="G77" s="116">
        <v>200</v>
      </c>
      <c r="H77" s="156" t="s">
        <v>151</v>
      </c>
    </row>
    <row r="78" spans="1:8" ht="42.75">
      <c r="A78" s="141" t="s">
        <v>214</v>
      </c>
      <c r="B78" s="130" t="s">
        <v>362</v>
      </c>
      <c r="C78" s="130" t="s">
        <v>195</v>
      </c>
      <c r="D78" s="130" t="s">
        <v>362</v>
      </c>
      <c r="E78" s="130" t="s">
        <v>157</v>
      </c>
      <c r="F78" s="130"/>
      <c r="G78" s="132"/>
      <c r="H78" s="166" t="str">
        <f>H79</f>
        <v>349,1</v>
      </c>
    </row>
    <row r="79" spans="1:8" ht="53.25">
      <c r="A79" s="113" t="s">
        <v>215</v>
      </c>
      <c r="B79" s="101" t="s">
        <v>362</v>
      </c>
      <c r="C79" s="101" t="s">
        <v>195</v>
      </c>
      <c r="D79" s="101" t="s">
        <v>362</v>
      </c>
      <c r="E79" s="101" t="s">
        <v>157</v>
      </c>
      <c r="F79" s="101" t="s">
        <v>200</v>
      </c>
      <c r="G79" s="126"/>
      <c r="H79" s="202" t="str">
        <f>H80</f>
        <v>349,1</v>
      </c>
    </row>
    <row r="80" spans="1:8" ht="11.25">
      <c r="A80" s="169" t="s">
        <v>190</v>
      </c>
      <c r="B80" s="116" t="s">
        <v>362</v>
      </c>
      <c r="C80" s="116" t="s">
        <v>195</v>
      </c>
      <c r="D80" s="116" t="s">
        <v>362</v>
      </c>
      <c r="E80" s="116" t="s">
        <v>157</v>
      </c>
      <c r="F80" s="116" t="s">
        <v>200</v>
      </c>
      <c r="G80" s="116" t="s">
        <v>151</v>
      </c>
      <c r="H80" s="156" t="s">
        <v>205</v>
      </c>
    </row>
    <row r="81" spans="1:8" ht="42.75" customHeight="1">
      <c r="A81" s="141" t="s">
        <v>245</v>
      </c>
      <c r="B81" s="130" t="s">
        <v>362</v>
      </c>
      <c r="C81" s="130" t="s">
        <v>195</v>
      </c>
      <c r="D81" s="130" t="s">
        <v>362</v>
      </c>
      <c r="E81" s="130" t="s">
        <v>171</v>
      </c>
      <c r="F81" s="130"/>
      <c r="G81" s="132"/>
      <c r="H81" s="166">
        <f>H82</f>
        <v>23.1</v>
      </c>
    </row>
    <row r="82" spans="1:8" ht="56.25" customHeight="1">
      <c r="A82" s="113" t="s">
        <v>246</v>
      </c>
      <c r="B82" s="101" t="s">
        <v>362</v>
      </c>
      <c r="C82" s="101" t="s">
        <v>195</v>
      </c>
      <c r="D82" s="101" t="s">
        <v>362</v>
      </c>
      <c r="E82" s="101" t="s">
        <v>171</v>
      </c>
      <c r="F82" s="101" t="s">
        <v>203</v>
      </c>
      <c r="G82" s="126"/>
      <c r="H82" s="202">
        <f>H83</f>
        <v>23.1</v>
      </c>
    </row>
    <row r="83" spans="1:8" ht="11.25">
      <c r="A83" s="169" t="s">
        <v>190</v>
      </c>
      <c r="B83" s="116" t="s">
        <v>362</v>
      </c>
      <c r="C83" s="116" t="s">
        <v>195</v>
      </c>
      <c r="D83" s="116" t="s">
        <v>362</v>
      </c>
      <c r="E83" s="116" t="s">
        <v>171</v>
      </c>
      <c r="F83" s="116" t="s">
        <v>203</v>
      </c>
      <c r="G83" s="127">
        <v>200</v>
      </c>
      <c r="H83" s="222">
        <v>23.1</v>
      </c>
    </row>
    <row r="84" spans="1:8" ht="12.75">
      <c r="A84" s="191" t="s">
        <v>270</v>
      </c>
      <c r="B84" s="192" t="s">
        <v>364</v>
      </c>
      <c r="C84" s="192"/>
      <c r="D84" s="195"/>
      <c r="E84" s="195"/>
      <c r="F84" s="195"/>
      <c r="G84" s="224"/>
      <c r="H84" s="196">
        <f>H85</f>
        <v>154.5</v>
      </c>
    </row>
    <row r="85" spans="1:8" ht="11.25">
      <c r="A85" s="174" t="s">
        <v>358</v>
      </c>
      <c r="B85" s="154" t="s">
        <v>364</v>
      </c>
      <c r="C85" s="154" t="s">
        <v>363</v>
      </c>
      <c r="D85" s="96"/>
      <c r="E85" s="96"/>
      <c r="F85" s="96"/>
      <c r="G85" s="123"/>
      <c r="H85" s="184">
        <f>H86</f>
        <v>154.5</v>
      </c>
    </row>
    <row r="86" spans="1:8" ht="11.25">
      <c r="A86" s="185" t="s">
        <v>247</v>
      </c>
      <c r="B86" s="157" t="s">
        <v>364</v>
      </c>
      <c r="C86" s="157" t="s">
        <v>363</v>
      </c>
      <c r="D86" s="98" t="s">
        <v>93</v>
      </c>
      <c r="E86" s="98" t="s">
        <v>248</v>
      </c>
      <c r="F86" s="98" t="s">
        <v>161</v>
      </c>
      <c r="G86" s="124"/>
      <c r="H86" s="186">
        <f>H87</f>
        <v>154.5</v>
      </c>
    </row>
    <row r="87" spans="1:8" ht="11.25">
      <c r="A87" s="187" t="s">
        <v>249</v>
      </c>
      <c r="B87" s="148" t="s">
        <v>364</v>
      </c>
      <c r="C87" s="148" t="s">
        <v>363</v>
      </c>
      <c r="D87" s="116" t="s">
        <v>93</v>
      </c>
      <c r="E87" s="116" t="s">
        <v>250</v>
      </c>
      <c r="F87" s="116" t="s">
        <v>161</v>
      </c>
      <c r="G87" s="127"/>
      <c r="H87" s="188">
        <f>H88</f>
        <v>154.5</v>
      </c>
    </row>
    <row r="88" spans="1:8" ht="22.5">
      <c r="A88" s="187" t="s">
        <v>251</v>
      </c>
      <c r="B88" s="148" t="s">
        <v>364</v>
      </c>
      <c r="C88" s="148" t="s">
        <v>363</v>
      </c>
      <c r="D88" s="116" t="s">
        <v>93</v>
      </c>
      <c r="E88" s="116" t="s">
        <v>250</v>
      </c>
      <c r="F88" s="116" t="s">
        <v>252</v>
      </c>
      <c r="G88" s="127"/>
      <c r="H88" s="156">
        <f>H89+H90</f>
        <v>154.5</v>
      </c>
    </row>
    <row r="89" spans="1:8" ht="67.5">
      <c r="A89" s="187" t="s">
        <v>253</v>
      </c>
      <c r="B89" s="148" t="s">
        <v>364</v>
      </c>
      <c r="C89" s="148" t="s">
        <v>363</v>
      </c>
      <c r="D89" s="116" t="s">
        <v>93</v>
      </c>
      <c r="E89" s="116" t="s">
        <v>250</v>
      </c>
      <c r="F89" s="116" t="s">
        <v>252</v>
      </c>
      <c r="G89" s="148" t="s">
        <v>174</v>
      </c>
      <c r="H89" s="156">
        <v>152.6</v>
      </c>
    </row>
    <row r="90" spans="1:8" ht="11.25">
      <c r="A90" s="169" t="s">
        <v>190</v>
      </c>
      <c r="B90" s="148" t="s">
        <v>364</v>
      </c>
      <c r="C90" s="148" t="s">
        <v>363</v>
      </c>
      <c r="D90" s="116" t="s">
        <v>93</v>
      </c>
      <c r="E90" s="116" t="s">
        <v>250</v>
      </c>
      <c r="F90" s="116" t="s">
        <v>252</v>
      </c>
      <c r="G90" s="148" t="s">
        <v>151</v>
      </c>
      <c r="H90" s="156">
        <v>1.9</v>
      </c>
    </row>
    <row r="91" spans="1:8" ht="12.75">
      <c r="A91" s="191" t="s">
        <v>269</v>
      </c>
      <c r="B91" s="192" t="s">
        <v>363</v>
      </c>
      <c r="C91" s="192"/>
      <c r="D91" s="193"/>
      <c r="E91" s="193"/>
      <c r="F91" s="193"/>
      <c r="G91" s="225"/>
      <c r="H91" s="194">
        <f>H92+H104</f>
        <v>251</v>
      </c>
    </row>
    <row r="92" spans="1:8" ht="21">
      <c r="A92" s="152" t="s">
        <v>254</v>
      </c>
      <c r="B92" s="96" t="s">
        <v>363</v>
      </c>
      <c r="C92" s="96" t="s">
        <v>423</v>
      </c>
      <c r="D92" s="167"/>
      <c r="E92" s="167"/>
      <c r="F92" s="167"/>
      <c r="G92" s="167"/>
      <c r="H92" s="155">
        <f>H93+H97</f>
        <v>146</v>
      </c>
    </row>
    <row r="93" spans="1:8" ht="21.75">
      <c r="A93" s="137" t="s">
        <v>158</v>
      </c>
      <c r="B93" s="98" t="s">
        <v>363</v>
      </c>
      <c r="C93" s="98" t="s">
        <v>423</v>
      </c>
      <c r="D93" s="98" t="s">
        <v>159</v>
      </c>
      <c r="E93" s="98"/>
      <c r="F93" s="98"/>
      <c r="G93" s="110"/>
      <c r="H93" s="151">
        <f>H94</f>
        <v>35.5</v>
      </c>
    </row>
    <row r="94" spans="1:8" ht="32.25">
      <c r="A94" s="143" t="s">
        <v>160</v>
      </c>
      <c r="B94" s="130" t="s">
        <v>363</v>
      </c>
      <c r="C94" s="130" t="s">
        <v>423</v>
      </c>
      <c r="D94" s="130">
        <v>97</v>
      </c>
      <c r="E94" s="130">
        <v>2</v>
      </c>
      <c r="F94" s="130" t="s">
        <v>161</v>
      </c>
      <c r="G94" s="132"/>
      <c r="H94" s="166">
        <f>H95</f>
        <v>35.5</v>
      </c>
    </row>
    <row r="95" spans="1:8" ht="22.5">
      <c r="A95" s="150" t="s">
        <v>261</v>
      </c>
      <c r="B95" s="112" t="s">
        <v>363</v>
      </c>
      <c r="C95" s="112" t="s">
        <v>423</v>
      </c>
      <c r="D95" s="112" t="s">
        <v>159</v>
      </c>
      <c r="E95" s="112" t="s">
        <v>157</v>
      </c>
      <c r="F95" s="112" t="s">
        <v>255</v>
      </c>
      <c r="G95" s="126"/>
      <c r="H95" s="163">
        <f>H96</f>
        <v>35.5</v>
      </c>
    </row>
    <row r="96" spans="1:8" ht="45">
      <c r="A96" s="136" t="s">
        <v>256</v>
      </c>
      <c r="B96" s="116" t="s">
        <v>363</v>
      </c>
      <c r="C96" s="116" t="s">
        <v>423</v>
      </c>
      <c r="D96" s="116" t="s">
        <v>159</v>
      </c>
      <c r="E96" s="116" t="s">
        <v>157</v>
      </c>
      <c r="F96" s="116" t="s">
        <v>255</v>
      </c>
      <c r="G96" s="127">
        <v>500</v>
      </c>
      <c r="H96" s="156">
        <v>35.5</v>
      </c>
    </row>
    <row r="97" spans="1:8" ht="32.25">
      <c r="A97" s="137" t="s">
        <v>259</v>
      </c>
      <c r="B97" s="98" t="s">
        <v>363</v>
      </c>
      <c r="C97" s="98" t="s">
        <v>423</v>
      </c>
      <c r="D97" s="98" t="s">
        <v>363</v>
      </c>
      <c r="E97" s="98"/>
      <c r="F97" s="98"/>
      <c r="G97" s="110"/>
      <c r="H97" s="151">
        <f>H98+H101</f>
        <v>110.5</v>
      </c>
    </row>
    <row r="98" spans="1:8" ht="54" customHeight="1">
      <c r="A98" s="168" t="s">
        <v>260</v>
      </c>
      <c r="B98" s="130" t="s">
        <v>363</v>
      </c>
      <c r="C98" s="130" t="s">
        <v>423</v>
      </c>
      <c r="D98" s="130" t="s">
        <v>363</v>
      </c>
      <c r="E98" s="130" t="s">
        <v>145</v>
      </c>
      <c r="F98" s="130"/>
      <c r="G98" s="131"/>
      <c r="H98" s="166">
        <f>H99</f>
        <v>100</v>
      </c>
    </row>
    <row r="99" spans="1:8" ht="66" customHeight="1">
      <c r="A99" s="100" t="s">
        <v>262</v>
      </c>
      <c r="B99" s="101" t="s">
        <v>363</v>
      </c>
      <c r="C99" s="101" t="s">
        <v>423</v>
      </c>
      <c r="D99" s="101" t="s">
        <v>363</v>
      </c>
      <c r="E99" s="101" t="s">
        <v>145</v>
      </c>
      <c r="F99" s="101" t="s">
        <v>257</v>
      </c>
      <c r="G99" s="112"/>
      <c r="H99" s="202">
        <f>H100</f>
        <v>100</v>
      </c>
    </row>
    <row r="100" spans="1:8" s="170" customFormat="1" ht="11.25">
      <c r="A100" s="169" t="s">
        <v>190</v>
      </c>
      <c r="B100" s="116" t="s">
        <v>363</v>
      </c>
      <c r="C100" s="116" t="s">
        <v>423</v>
      </c>
      <c r="D100" s="116" t="s">
        <v>363</v>
      </c>
      <c r="E100" s="116" t="s">
        <v>145</v>
      </c>
      <c r="F100" s="116" t="s">
        <v>257</v>
      </c>
      <c r="G100" s="116" t="s">
        <v>151</v>
      </c>
      <c r="H100" s="156">
        <v>100</v>
      </c>
    </row>
    <row r="101" spans="1:8" ht="42.75">
      <c r="A101" s="168" t="s">
        <v>263</v>
      </c>
      <c r="B101" s="130" t="s">
        <v>363</v>
      </c>
      <c r="C101" s="130" t="s">
        <v>423</v>
      </c>
      <c r="D101" s="130" t="s">
        <v>363</v>
      </c>
      <c r="E101" s="130" t="s">
        <v>157</v>
      </c>
      <c r="F101" s="130"/>
      <c r="G101" s="131"/>
      <c r="H101" s="166">
        <f>H102</f>
        <v>10.5</v>
      </c>
    </row>
    <row r="102" spans="1:8" ht="51.75" customHeight="1">
      <c r="A102" s="100" t="s">
        <v>264</v>
      </c>
      <c r="B102" s="101" t="s">
        <v>363</v>
      </c>
      <c r="C102" s="101" t="s">
        <v>423</v>
      </c>
      <c r="D102" s="101" t="s">
        <v>363</v>
      </c>
      <c r="E102" s="101" t="s">
        <v>157</v>
      </c>
      <c r="F102" s="101" t="s">
        <v>258</v>
      </c>
      <c r="G102" s="112"/>
      <c r="H102" s="202">
        <f>H103</f>
        <v>10.5</v>
      </c>
    </row>
    <row r="103" spans="1:8" ht="11.25">
      <c r="A103" s="169" t="s">
        <v>190</v>
      </c>
      <c r="B103" s="111" t="s">
        <v>363</v>
      </c>
      <c r="C103" s="111" t="s">
        <v>423</v>
      </c>
      <c r="D103" s="111" t="s">
        <v>363</v>
      </c>
      <c r="E103" s="111" t="s">
        <v>157</v>
      </c>
      <c r="F103" s="111" t="s">
        <v>258</v>
      </c>
      <c r="G103" s="111" t="s">
        <v>151</v>
      </c>
      <c r="H103" s="222">
        <v>10.5</v>
      </c>
    </row>
    <row r="104" spans="1:8" ht="11.25">
      <c r="A104" s="152" t="s">
        <v>265</v>
      </c>
      <c r="B104" s="96" t="s">
        <v>363</v>
      </c>
      <c r="C104" s="96" t="s">
        <v>266</v>
      </c>
      <c r="D104" s="96"/>
      <c r="E104" s="96"/>
      <c r="F104" s="96"/>
      <c r="G104" s="115"/>
      <c r="H104" s="155">
        <f>H105</f>
        <v>105</v>
      </c>
    </row>
    <row r="105" spans="1:8" ht="32.25">
      <c r="A105" s="137" t="s">
        <v>277</v>
      </c>
      <c r="B105" s="98" t="s">
        <v>363</v>
      </c>
      <c r="C105" s="98" t="s">
        <v>266</v>
      </c>
      <c r="D105" s="98" t="s">
        <v>363</v>
      </c>
      <c r="E105" s="98"/>
      <c r="F105" s="98"/>
      <c r="G105" s="110"/>
      <c r="H105" s="151">
        <f>H106</f>
        <v>105</v>
      </c>
    </row>
    <row r="106" spans="1:8" ht="48" customHeight="1">
      <c r="A106" s="143" t="s">
        <v>278</v>
      </c>
      <c r="B106" s="130" t="s">
        <v>363</v>
      </c>
      <c r="C106" s="130" t="s">
        <v>266</v>
      </c>
      <c r="D106" s="130" t="s">
        <v>363</v>
      </c>
      <c r="E106" s="130" t="s">
        <v>171</v>
      </c>
      <c r="F106" s="130"/>
      <c r="G106" s="131"/>
      <c r="H106" s="166">
        <f>H107+H109</f>
        <v>105</v>
      </c>
    </row>
    <row r="107" spans="1:8" ht="52.5" customHeight="1">
      <c r="A107" s="190" t="s">
        <v>279</v>
      </c>
      <c r="B107" s="101" t="s">
        <v>363</v>
      </c>
      <c r="C107" s="101" t="s">
        <v>266</v>
      </c>
      <c r="D107" s="101" t="s">
        <v>363</v>
      </c>
      <c r="E107" s="101" t="s">
        <v>171</v>
      </c>
      <c r="F107" s="101" t="s">
        <v>267</v>
      </c>
      <c r="G107" s="112"/>
      <c r="H107" s="202">
        <f>H108</f>
        <v>100</v>
      </c>
    </row>
    <row r="108" spans="1:8" ht="11.25">
      <c r="A108" s="169" t="s">
        <v>190</v>
      </c>
      <c r="B108" s="116" t="s">
        <v>363</v>
      </c>
      <c r="C108" s="116" t="s">
        <v>266</v>
      </c>
      <c r="D108" s="116" t="s">
        <v>363</v>
      </c>
      <c r="E108" s="116" t="s">
        <v>171</v>
      </c>
      <c r="F108" s="116" t="s">
        <v>267</v>
      </c>
      <c r="G108" s="111" t="s">
        <v>151</v>
      </c>
      <c r="H108" s="222">
        <v>100</v>
      </c>
    </row>
    <row r="109" spans="1:8" ht="51.75" customHeight="1">
      <c r="A109" s="100" t="s">
        <v>280</v>
      </c>
      <c r="B109" s="101" t="s">
        <v>363</v>
      </c>
      <c r="C109" s="101" t="s">
        <v>266</v>
      </c>
      <c r="D109" s="101" t="s">
        <v>363</v>
      </c>
      <c r="E109" s="101" t="s">
        <v>171</v>
      </c>
      <c r="F109" s="101" t="s">
        <v>268</v>
      </c>
      <c r="G109" s="112"/>
      <c r="H109" s="202">
        <f>H110</f>
        <v>5</v>
      </c>
    </row>
    <row r="110" spans="1:8" ht="11.25">
      <c r="A110" s="169" t="s">
        <v>190</v>
      </c>
      <c r="B110" s="116" t="s">
        <v>363</v>
      </c>
      <c r="C110" s="116" t="s">
        <v>266</v>
      </c>
      <c r="D110" s="116" t="s">
        <v>363</v>
      </c>
      <c r="E110" s="116" t="s">
        <v>171</v>
      </c>
      <c r="F110" s="116" t="s">
        <v>268</v>
      </c>
      <c r="G110" s="111" t="s">
        <v>151</v>
      </c>
      <c r="H110" s="222">
        <v>5</v>
      </c>
    </row>
    <row r="111" spans="1:8" ht="12.75">
      <c r="A111" s="197" t="s">
        <v>271</v>
      </c>
      <c r="B111" s="198" t="s">
        <v>366</v>
      </c>
      <c r="C111" s="198"/>
      <c r="D111" s="195"/>
      <c r="E111" s="195"/>
      <c r="F111" s="195"/>
      <c r="G111" s="109"/>
      <c r="H111" s="194">
        <f>H112+H124</f>
        <v>1687.4</v>
      </c>
    </row>
    <row r="112" spans="1:8" ht="11.25">
      <c r="A112" s="107" t="s">
        <v>272</v>
      </c>
      <c r="B112" s="96" t="s">
        <v>366</v>
      </c>
      <c r="C112" s="96" t="s">
        <v>423</v>
      </c>
      <c r="D112" s="175"/>
      <c r="E112" s="175"/>
      <c r="F112" s="175"/>
      <c r="G112" s="115"/>
      <c r="H112" s="181">
        <f>H113</f>
        <v>1629.5</v>
      </c>
    </row>
    <row r="113" spans="1:8" ht="21.75">
      <c r="A113" s="199" t="s">
        <v>281</v>
      </c>
      <c r="B113" s="98" t="s">
        <v>366</v>
      </c>
      <c r="C113" s="98" t="s">
        <v>423</v>
      </c>
      <c r="D113" s="98" t="s">
        <v>366</v>
      </c>
      <c r="E113" s="98"/>
      <c r="F113" s="98"/>
      <c r="G113" s="110"/>
      <c r="H113" s="151">
        <f>H114+H117</f>
        <v>1629.5</v>
      </c>
    </row>
    <row r="114" spans="1:8" ht="32.25">
      <c r="A114" s="200" t="s">
        <v>282</v>
      </c>
      <c r="B114" s="165" t="s">
        <v>366</v>
      </c>
      <c r="C114" s="165" t="s">
        <v>423</v>
      </c>
      <c r="D114" s="130" t="s">
        <v>366</v>
      </c>
      <c r="E114" s="130" t="s">
        <v>145</v>
      </c>
      <c r="F114" s="130"/>
      <c r="G114" s="131"/>
      <c r="H114" s="166">
        <f>H115</f>
        <v>78.4</v>
      </c>
    </row>
    <row r="115" spans="1:8" ht="35.25" customHeight="1">
      <c r="A115" s="190" t="s">
        <v>284</v>
      </c>
      <c r="B115" s="203" t="s">
        <v>366</v>
      </c>
      <c r="C115" s="203" t="s">
        <v>423</v>
      </c>
      <c r="D115" s="101" t="s">
        <v>366</v>
      </c>
      <c r="E115" s="101" t="s">
        <v>145</v>
      </c>
      <c r="F115" s="101" t="s">
        <v>273</v>
      </c>
      <c r="G115" s="112"/>
      <c r="H115" s="202">
        <f>H116</f>
        <v>78.4</v>
      </c>
    </row>
    <row r="116" spans="1:8" s="170" customFormat="1" ht="17.25" customHeight="1">
      <c r="A116" s="169" t="s">
        <v>190</v>
      </c>
      <c r="B116" s="205" t="s">
        <v>366</v>
      </c>
      <c r="C116" s="205" t="s">
        <v>423</v>
      </c>
      <c r="D116" s="116" t="s">
        <v>366</v>
      </c>
      <c r="E116" s="116" t="s">
        <v>145</v>
      </c>
      <c r="F116" s="116" t="s">
        <v>273</v>
      </c>
      <c r="G116" s="116" t="s">
        <v>151</v>
      </c>
      <c r="H116" s="156">
        <v>78.4</v>
      </c>
    </row>
    <row r="117" spans="1:8" ht="43.5" customHeight="1">
      <c r="A117" s="201" t="s">
        <v>283</v>
      </c>
      <c r="B117" s="204" t="s">
        <v>366</v>
      </c>
      <c r="C117" s="204" t="s">
        <v>423</v>
      </c>
      <c r="D117" s="130" t="s">
        <v>366</v>
      </c>
      <c r="E117" s="130" t="s">
        <v>157</v>
      </c>
      <c r="F117" s="130"/>
      <c r="G117" s="131"/>
      <c r="H117" s="166">
        <f>H118+H120+H122</f>
        <v>1551.1</v>
      </c>
    </row>
    <row r="118" spans="1:8" ht="63.75">
      <c r="A118" s="190" t="s">
        <v>285</v>
      </c>
      <c r="B118" s="203" t="s">
        <v>366</v>
      </c>
      <c r="C118" s="203" t="s">
        <v>423</v>
      </c>
      <c r="D118" s="101" t="s">
        <v>366</v>
      </c>
      <c r="E118" s="101" t="s">
        <v>157</v>
      </c>
      <c r="F118" s="101" t="s">
        <v>274</v>
      </c>
      <c r="G118" s="112"/>
      <c r="H118" s="202">
        <f>H119</f>
        <v>447.8</v>
      </c>
    </row>
    <row r="119" spans="1:8" ht="11.25">
      <c r="A119" s="169" t="s">
        <v>190</v>
      </c>
      <c r="B119" s="205" t="s">
        <v>366</v>
      </c>
      <c r="C119" s="205" t="s">
        <v>423</v>
      </c>
      <c r="D119" s="116" t="s">
        <v>366</v>
      </c>
      <c r="E119" s="116" t="s">
        <v>157</v>
      </c>
      <c r="F119" s="116" t="s">
        <v>274</v>
      </c>
      <c r="G119" s="116" t="s">
        <v>151</v>
      </c>
      <c r="H119" s="156">
        <v>447.8</v>
      </c>
    </row>
    <row r="120" spans="1:8" ht="77.25" customHeight="1">
      <c r="A120" s="190" t="s">
        <v>286</v>
      </c>
      <c r="B120" s="203" t="s">
        <v>366</v>
      </c>
      <c r="C120" s="203" t="s">
        <v>423</v>
      </c>
      <c r="D120" s="101" t="s">
        <v>366</v>
      </c>
      <c r="E120" s="101" t="s">
        <v>157</v>
      </c>
      <c r="F120" s="101" t="s">
        <v>275</v>
      </c>
      <c r="G120" s="112"/>
      <c r="H120" s="202">
        <f>H121</f>
        <v>50</v>
      </c>
    </row>
    <row r="121" spans="1:8" ht="14.25" customHeight="1">
      <c r="A121" s="169" t="s">
        <v>190</v>
      </c>
      <c r="B121" s="205" t="s">
        <v>366</v>
      </c>
      <c r="C121" s="205" t="s">
        <v>423</v>
      </c>
      <c r="D121" s="116" t="s">
        <v>366</v>
      </c>
      <c r="E121" s="116" t="s">
        <v>157</v>
      </c>
      <c r="F121" s="116" t="s">
        <v>275</v>
      </c>
      <c r="G121" s="116" t="s">
        <v>151</v>
      </c>
      <c r="H121" s="156">
        <v>50</v>
      </c>
    </row>
    <row r="122" spans="1:8" ht="63.75">
      <c r="A122" s="190" t="s">
        <v>287</v>
      </c>
      <c r="B122" s="203" t="s">
        <v>366</v>
      </c>
      <c r="C122" s="203" t="s">
        <v>423</v>
      </c>
      <c r="D122" s="101" t="s">
        <v>366</v>
      </c>
      <c r="E122" s="101" t="s">
        <v>157</v>
      </c>
      <c r="F122" s="101" t="s">
        <v>276</v>
      </c>
      <c r="G122" s="112"/>
      <c r="H122" s="202">
        <f>H123</f>
        <v>1053.3</v>
      </c>
    </row>
    <row r="123" spans="1:8" ht="11.25">
      <c r="A123" s="169" t="s">
        <v>190</v>
      </c>
      <c r="B123" s="205" t="s">
        <v>366</v>
      </c>
      <c r="C123" s="205" t="s">
        <v>423</v>
      </c>
      <c r="D123" s="116" t="s">
        <v>366</v>
      </c>
      <c r="E123" s="116" t="s">
        <v>157</v>
      </c>
      <c r="F123" s="116" t="s">
        <v>276</v>
      </c>
      <c r="G123" s="116" t="s">
        <v>151</v>
      </c>
      <c r="H123" s="222">
        <v>1053.3</v>
      </c>
    </row>
    <row r="124" spans="1:8" ht="11.25">
      <c r="A124" s="107" t="s">
        <v>96</v>
      </c>
      <c r="B124" s="96" t="s">
        <v>366</v>
      </c>
      <c r="C124" s="96" t="s">
        <v>97</v>
      </c>
      <c r="D124" s="175"/>
      <c r="E124" s="175"/>
      <c r="F124" s="175"/>
      <c r="G124" s="115"/>
      <c r="H124" s="181">
        <f>H125</f>
        <v>57.9</v>
      </c>
    </row>
    <row r="125" spans="1:8" ht="21.75">
      <c r="A125" s="206" t="s">
        <v>158</v>
      </c>
      <c r="B125" s="176" t="s">
        <v>366</v>
      </c>
      <c r="C125" s="176" t="s">
        <v>97</v>
      </c>
      <c r="D125" s="176" t="s">
        <v>159</v>
      </c>
      <c r="E125" s="176"/>
      <c r="F125" s="176"/>
      <c r="G125" s="207"/>
      <c r="H125" s="182">
        <f>H126</f>
        <v>57.9</v>
      </c>
    </row>
    <row r="126" spans="1:8" ht="32.25">
      <c r="A126" s="213" t="s">
        <v>160</v>
      </c>
      <c r="B126" s="214" t="s">
        <v>366</v>
      </c>
      <c r="C126" s="214" t="s">
        <v>97</v>
      </c>
      <c r="D126" s="214">
        <v>97</v>
      </c>
      <c r="E126" s="214">
        <v>2</v>
      </c>
      <c r="F126" s="214" t="s">
        <v>161</v>
      </c>
      <c r="G126" s="208"/>
      <c r="H126" s="215">
        <f>H127+H129</f>
        <v>57.9</v>
      </c>
    </row>
    <row r="127" spans="1:8" ht="22.5">
      <c r="A127" s="209" t="s">
        <v>288</v>
      </c>
      <c r="B127" s="210" t="s">
        <v>366</v>
      </c>
      <c r="C127" s="210" t="s">
        <v>97</v>
      </c>
      <c r="D127" s="210" t="s">
        <v>159</v>
      </c>
      <c r="E127" s="210" t="s">
        <v>157</v>
      </c>
      <c r="F127" s="210" t="s">
        <v>289</v>
      </c>
      <c r="G127" s="211"/>
      <c r="H127" s="212">
        <f>H128</f>
        <v>40</v>
      </c>
    </row>
    <row r="128" spans="1:8" ht="45">
      <c r="A128" s="183" t="s">
        <v>256</v>
      </c>
      <c r="B128" s="179" t="s">
        <v>366</v>
      </c>
      <c r="C128" s="179" t="s">
        <v>97</v>
      </c>
      <c r="D128" s="179" t="s">
        <v>159</v>
      </c>
      <c r="E128" s="179" t="s">
        <v>157</v>
      </c>
      <c r="F128" s="179" t="s">
        <v>289</v>
      </c>
      <c r="G128" s="178" t="s">
        <v>204</v>
      </c>
      <c r="H128" s="180">
        <v>40</v>
      </c>
    </row>
    <row r="129" spans="1:8" ht="11.25">
      <c r="A129" s="209" t="s">
        <v>291</v>
      </c>
      <c r="B129" s="210" t="s">
        <v>366</v>
      </c>
      <c r="C129" s="210" t="s">
        <v>97</v>
      </c>
      <c r="D129" s="210" t="s">
        <v>159</v>
      </c>
      <c r="E129" s="210" t="s">
        <v>157</v>
      </c>
      <c r="F129" s="210" t="s">
        <v>290</v>
      </c>
      <c r="G129" s="211"/>
      <c r="H129" s="212">
        <f>H130</f>
        <v>17.9</v>
      </c>
    </row>
    <row r="130" spans="1:8" ht="45">
      <c r="A130" s="183" t="s">
        <v>256</v>
      </c>
      <c r="B130" s="179" t="s">
        <v>366</v>
      </c>
      <c r="C130" s="179" t="s">
        <v>97</v>
      </c>
      <c r="D130" s="179" t="s">
        <v>159</v>
      </c>
      <c r="E130" s="179" t="s">
        <v>157</v>
      </c>
      <c r="F130" s="179" t="s">
        <v>290</v>
      </c>
      <c r="G130" s="178" t="s">
        <v>204</v>
      </c>
      <c r="H130" s="180">
        <v>17.9</v>
      </c>
    </row>
    <row r="131" spans="1:8" ht="12.75">
      <c r="A131" s="191" t="s">
        <v>292</v>
      </c>
      <c r="B131" s="192" t="s">
        <v>367</v>
      </c>
      <c r="C131" s="192"/>
      <c r="D131" s="195"/>
      <c r="E131" s="195"/>
      <c r="F131" s="216"/>
      <c r="G131" s="226"/>
      <c r="H131" s="217">
        <f>H132+H149+H160+H176</f>
        <v>6760.5</v>
      </c>
    </row>
    <row r="132" spans="1:8" ht="11.25">
      <c r="A132" s="107" t="s">
        <v>368</v>
      </c>
      <c r="B132" s="96" t="s">
        <v>367</v>
      </c>
      <c r="C132" s="96" t="s">
        <v>362</v>
      </c>
      <c r="D132" s="175"/>
      <c r="E132" s="175"/>
      <c r="F132" s="218"/>
      <c r="G132" s="227"/>
      <c r="H132" s="155">
        <f>H133+H145</f>
        <v>1354.6</v>
      </c>
    </row>
    <row r="133" spans="1:8" ht="21.75">
      <c r="A133" s="137" t="s">
        <v>295</v>
      </c>
      <c r="B133" s="146" t="s">
        <v>367</v>
      </c>
      <c r="C133" s="146" t="s">
        <v>362</v>
      </c>
      <c r="D133" s="98" t="s">
        <v>367</v>
      </c>
      <c r="E133" s="98"/>
      <c r="F133" s="98"/>
      <c r="G133" s="110"/>
      <c r="H133" s="151">
        <f>H134+H137+H140</f>
        <v>1338.5</v>
      </c>
    </row>
    <row r="134" spans="1:8" ht="45" customHeight="1">
      <c r="A134" s="143" t="s">
        <v>296</v>
      </c>
      <c r="B134" s="147" t="s">
        <v>367</v>
      </c>
      <c r="C134" s="147" t="s">
        <v>362</v>
      </c>
      <c r="D134" s="130" t="s">
        <v>367</v>
      </c>
      <c r="E134" s="130" t="s">
        <v>145</v>
      </c>
      <c r="F134" s="130"/>
      <c r="G134" s="131"/>
      <c r="H134" s="166">
        <f>H135</f>
        <v>100</v>
      </c>
    </row>
    <row r="135" spans="1:8" ht="53.25">
      <c r="A135" s="100" t="s">
        <v>297</v>
      </c>
      <c r="B135" s="144" t="s">
        <v>367</v>
      </c>
      <c r="C135" s="144" t="s">
        <v>362</v>
      </c>
      <c r="D135" s="101" t="s">
        <v>367</v>
      </c>
      <c r="E135" s="101" t="s">
        <v>145</v>
      </c>
      <c r="F135" s="101" t="s">
        <v>293</v>
      </c>
      <c r="G135" s="112"/>
      <c r="H135" s="202">
        <f>H136</f>
        <v>100</v>
      </c>
    </row>
    <row r="136" spans="1:8" ht="11.25">
      <c r="A136" s="169" t="s">
        <v>190</v>
      </c>
      <c r="B136" s="229" t="s">
        <v>367</v>
      </c>
      <c r="C136" s="229" t="s">
        <v>362</v>
      </c>
      <c r="D136" s="116" t="s">
        <v>367</v>
      </c>
      <c r="E136" s="116" t="s">
        <v>145</v>
      </c>
      <c r="F136" s="116" t="s">
        <v>293</v>
      </c>
      <c r="G136" s="116">
        <v>200</v>
      </c>
      <c r="H136" s="189">
        <v>100</v>
      </c>
    </row>
    <row r="137" spans="1:8" ht="44.25" customHeight="1">
      <c r="A137" s="143" t="s">
        <v>298</v>
      </c>
      <c r="B137" s="147" t="s">
        <v>367</v>
      </c>
      <c r="C137" s="147" t="s">
        <v>362</v>
      </c>
      <c r="D137" s="130" t="s">
        <v>367</v>
      </c>
      <c r="E137" s="130" t="s">
        <v>157</v>
      </c>
      <c r="F137" s="130"/>
      <c r="G137" s="131"/>
      <c r="H137" s="166">
        <f>H138</f>
        <v>100</v>
      </c>
    </row>
    <row r="138" spans="1:8" ht="53.25">
      <c r="A138" s="100" t="s">
        <v>299</v>
      </c>
      <c r="B138" s="144" t="s">
        <v>367</v>
      </c>
      <c r="C138" s="144" t="s">
        <v>362</v>
      </c>
      <c r="D138" s="101" t="s">
        <v>367</v>
      </c>
      <c r="E138" s="101" t="s">
        <v>157</v>
      </c>
      <c r="F138" s="101" t="s">
        <v>293</v>
      </c>
      <c r="G138" s="112"/>
      <c r="H138" s="202">
        <f>H139</f>
        <v>100</v>
      </c>
    </row>
    <row r="139" spans="1:8" s="170" customFormat="1" ht="11.25">
      <c r="A139" s="169" t="s">
        <v>190</v>
      </c>
      <c r="B139" s="229" t="s">
        <v>367</v>
      </c>
      <c r="C139" s="229" t="s">
        <v>362</v>
      </c>
      <c r="D139" s="116" t="s">
        <v>367</v>
      </c>
      <c r="E139" s="116" t="s">
        <v>157</v>
      </c>
      <c r="F139" s="116" t="s">
        <v>293</v>
      </c>
      <c r="G139" s="116">
        <v>200</v>
      </c>
      <c r="H139" s="189">
        <v>100</v>
      </c>
    </row>
    <row r="140" spans="1:8" ht="45.75" customHeight="1">
      <c r="A140" s="143" t="s">
        <v>300</v>
      </c>
      <c r="B140" s="147" t="s">
        <v>367</v>
      </c>
      <c r="C140" s="147" t="s">
        <v>362</v>
      </c>
      <c r="D140" s="130" t="s">
        <v>367</v>
      </c>
      <c r="E140" s="130" t="s">
        <v>171</v>
      </c>
      <c r="F140" s="130"/>
      <c r="G140" s="131"/>
      <c r="H140" s="166">
        <f>H141+H143</f>
        <v>1138.5</v>
      </c>
    </row>
    <row r="141" spans="1:8" ht="53.25">
      <c r="A141" s="100" t="s">
        <v>301</v>
      </c>
      <c r="B141" s="144" t="s">
        <v>367</v>
      </c>
      <c r="C141" s="144" t="s">
        <v>362</v>
      </c>
      <c r="D141" s="101" t="s">
        <v>367</v>
      </c>
      <c r="E141" s="101" t="s">
        <v>171</v>
      </c>
      <c r="F141" s="101" t="s">
        <v>293</v>
      </c>
      <c r="G141" s="112"/>
      <c r="H141" s="202">
        <f>H142</f>
        <v>89.1</v>
      </c>
    </row>
    <row r="142" spans="1:8" s="170" customFormat="1" ht="11.25">
      <c r="A142" s="169" t="s">
        <v>190</v>
      </c>
      <c r="B142" s="229" t="s">
        <v>367</v>
      </c>
      <c r="C142" s="229" t="s">
        <v>362</v>
      </c>
      <c r="D142" s="116" t="s">
        <v>367</v>
      </c>
      <c r="E142" s="116" t="s">
        <v>171</v>
      </c>
      <c r="F142" s="116" t="s">
        <v>293</v>
      </c>
      <c r="G142" s="116">
        <v>200</v>
      </c>
      <c r="H142" s="189">
        <v>89.1</v>
      </c>
    </row>
    <row r="143" spans="1:8" ht="53.25">
      <c r="A143" s="100" t="s">
        <v>302</v>
      </c>
      <c r="B143" s="144" t="s">
        <v>367</v>
      </c>
      <c r="C143" s="144" t="s">
        <v>362</v>
      </c>
      <c r="D143" s="101" t="s">
        <v>367</v>
      </c>
      <c r="E143" s="101" t="s">
        <v>171</v>
      </c>
      <c r="F143" s="101" t="s">
        <v>294</v>
      </c>
      <c r="G143" s="112"/>
      <c r="H143" s="202">
        <f>H144</f>
        <v>1049.4</v>
      </c>
    </row>
    <row r="144" spans="1:8" s="170" customFormat="1" ht="11.25">
      <c r="A144" s="169" t="s">
        <v>190</v>
      </c>
      <c r="B144" s="229" t="s">
        <v>367</v>
      </c>
      <c r="C144" s="229" t="s">
        <v>362</v>
      </c>
      <c r="D144" s="116" t="s">
        <v>367</v>
      </c>
      <c r="E144" s="116" t="s">
        <v>171</v>
      </c>
      <c r="F144" s="116" t="s">
        <v>294</v>
      </c>
      <c r="G144" s="116">
        <v>200</v>
      </c>
      <c r="H144" s="189">
        <v>1049.4</v>
      </c>
    </row>
    <row r="145" spans="1:8" ht="23.25" customHeight="1">
      <c r="A145" s="135" t="s">
        <v>211</v>
      </c>
      <c r="B145" s="146" t="s">
        <v>367</v>
      </c>
      <c r="C145" s="146" t="s">
        <v>362</v>
      </c>
      <c r="D145" s="98" t="s">
        <v>362</v>
      </c>
      <c r="E145" s="98"/>
      <c r="F145" s="98"/>
      <c r="G145" s="110"/>
      <c r="H145" s="151">
        <f>H146</f>
        <v>16.1</v>
      </c>
    </row>
    <row r="146" spans="1:8" ht="42.75">
      <c r="A146" s="141" t="s">
        <v>303</v>
      </c>
      <c r="B146" s="147" t="s">
        <v>367</v>
      </c>
      <c r="C146" s="147" t="s">
        <v>362</v>
      </c>
      <c r="D146" s="130" t="s">
        <v>362</v>
      </c>
      <c r="E146" s="130" t="s">
        <v>157</v>
      </c>
      <c r="F146" s="130"/>
      <c r="G146" s="131"/>
      <c r="H146" s="166">
        <f>H147</f>
        <v>16.1</v>
      </c>
    </row>
    <row r="147" spans="1:8" ht="53.25">
      <c r="A147" s="113" t="s">
        <v>304</v>
      </c>
      <c r="B147" s="144" t="s">
        <v>367</v>
      </c>
      <c r="C147" s="144" t="s">
        <v>362</v>
      </c>
      <c r="D147" s="101" t="s">
        <v>362</v>
      </c>
      <c r="E147" s="101" t="s">
        <v>157</v>
      </c>
      <c r="F147" s="101" t="s">
        <v>202</v>
      </c>
      <c r="G147" s="112"/>
      <c r="H147" s="202">
        <f>H148</f>
        <v>16.1</v>
      </c>
    </row>
    <row r="148" spans="1:8" ht="11.25">
      <c r="A148" s="169" t="s">
        <v>190</v>
      </c>
      <c r="B148" s="229" t="s">
        <v>367</v>
      </c>
      <c r="C148" s="116" t="s">
        <v>362</v>
      </c>
      <c r="D148" s="116" t="s">
        <v>362</v>
      </c>
      <c r="E148" s="116" t="s">
        <v>157</v>
      </c>
      <c r="F148" s="229" t="s">
        <v>202</v>
      </c>
      <c r="G148" s="125">
        <v>200</v>
      </c>
      <c r="H148" s="222">
        <v>16.1</v>
      </c>
    </row>
    <row r="149" spans="1:8" ht="11.25">
      <c r="A149" s="107" t="s">
        <v>359</v>
      </c>
      <c r="B149" s="96" t="s">
        <v>367</v>
      </c>
      <c r="C149" s="96" t="s">
        <v>364</v>
      </c>
      <c r="D149" s="175"/>
      <c r="E149" s="175"/>
      <c r="F149" s="175"/>
      <c r="G149" s="228"/>
      <c r="H149" s="181">
        <f>H150+H156</f>
        <v>321.2</v>
      </c>
    </row>
    <row r="150" spans="1:8" ht="29.25" customHeight="1">
      <c r="A150" s="135" t="s">
        <v>211</v>
      </c>
      <c r="B150" s="146" t="s">
        <v>367</v>
      </c>
      <c r="C150" s="146" t="s">
        <v>364</v>
      </c>
      <c r="D150" s="98" t="s">
        <v>362</v>
      </c>
      <c r="E150" s="98"/>
      <c r="F150" s="98"/>
      <c r="G150" s="98"/>
      <c r="H150" s="151">
        <f>H151</f>
        <v>51.7</v>
      </c>
    </row>
    <row r="151" spans="1:8" ht="42.75">
      <c r="A151" s="141" t="s">
        <v>307</v>
      </c>
      <c r="B151" s="147" t="s">
        <v>367</v>
      </c>
      <c r="C151" s="147" t="s">
        <v>364</v>
      </c>
      <c r="D151" s="130" t="s">
        <v>362</v>
      </c>
      <c r="E151" s="130" t="s">
        <v>157</v>
      </c>
      <c r="F151" s="130"/>
      <c r="G151" s="130"/>
      <c r="H151" s="166">
        <f>H152+H154</f>
        <v>51.7</v>
      </c>
    </row>
    <row r="152" spans="1:8" ht="42.75">
      <c r="A152" s="113" t="s">
        <v>308</v>
      </c>
      <c r="B152" s="144" t="s">
        <v>367</v>
      </c>
      <c r="C152" s="144" t="s">
        <v>364</v>
      </c>
      <c r="D152" s="101" t="s">
        <v>362</v>
      </c>
      <c r="E152" s="101" t="s">
        <v>157</v>
      </c>
      <c r="F152" s="101" t="s">
        <v>201</v>
      </c>
      <c r="G152" s="101"/>
      <c r="H152" s="202">
        <f>H153</f>
        <v>2.2</v>
      </c>
    </row>
    <row r="153" spans="1:8" s="170" customFormat="1" ht="11.25">
      <c r="A153" s="169" t="s">
        <v>190</v>
      </c>
      <c r="B153" s="229" t="s">
        <v>367</v>
      </c>
      <c r="C153" s="116" t="s">
        <v>364</v>
      </c>
      <c r="D153" s="116" t="s">
        <v>362</v>
      </c>
      <c r="E153" s="116" t="s">
        <v>157</v>
      </c>
      <c r="F153" s="229" t="s">
        <v>201</v>
      </c>
      <c r="G153" s="116" t="s">
        <v>151</v>
      </c>
      <c r="H153" s="156">
        <v>2.2</v>
      </c>
    </row>
    <row r="154" spans="1:8" ht="41.25" customHeight="1">
      <c r="A154" s="113" t="s">
        <v>309</v>
      </c>
      <c r="B154" s="144" t="s">
        <v>367</v>
      </c>
      <c r="C154" s="144" t="s">
        <v>364</v>
      </c>
      <c r="D154" s="101" t="s">
        <v>362</v>
      </c>
      <c r="E154" s="101" t="s">
        <v>157</v>
      </c>
      <c r="F154" s="101" t="s">
        <v>202</v>
      </c>
      <c r="G154" s="101"/>
      <c r="H154" s="202">
        <f>H155</f>
        <v>49.5</v>
      </c>
    </row>
    <row r="155" spans="1:8" s="170" customFormat="1" ht="14.25" customHeight="1">
      <c r="A155" s="169" t="s">
        <v>190</v>
      </c>
      <c r="B155" s="229" t="s">
        <v>367</v>
      </c>
      <c r="C155" s="116" t="s">
        <v>364</v>
      </c>
      <c r="D155" s="116" t="s">
        <v>362</v>
      </c>
      <c r="E155" s="116" t="s">
        <v>157</v>
      </c>
      <c r="F155" s="229" t="s">
        <v>202</v>
      </c>
      <c r="G155" s="116" t="s">
        <v>151</v>
      </c>
      <c r="H155" s="156">
        <v>49.5</v>
      </c>
    </row>
    <row r="156" spans="1:8" ht="21.75">
      <c r="A156" s="137" t="s">
        <v>295</v>
      </c>
      <c r="B156" s="146" t="s">
        <v>367</v>
      </c>
      <c r="C156" s="146" t="s">
        <v>364</v>
      </c>
      <c r="D156" s="98" t="s">
        <v>367</v>
      </c>
      <c r="E156" s="98"/>
      <c r="F156" s="98"/>
      <c r="G156" s="98"/>
      <c r="H156" s="151">
        <f>H157</f>
        <v>269.5</v>
      </c>
    </row>
    <row r="157" spans="1:8" ht="42.75">
      <c r="A157" s="141" t="s">
        <v>310</v>
      </c>
      <c r="B157" s="147" t="s">
        <v>367</v>
      </c>
      <c r="C157" s="147" t="s">
        <v>364</v>
      </c>
      <c r="D157" s="130" t="s">
        <v>367</v>
      </c>
      <c r="E157" s="130" t="s">
        <v>305</v>
      </c>
      <c r="F157" s="130"/>
      <c r="G157" s="130"/>
      <c r="H157" s="166">
        <f>H158</f>
        <v>269.5</v>
      </c>
    </row>
    <row r="158" spans="1:8" ht="53.25">
      <c r="A158" s="113" t="s">
        <v>311</v>
      </c>
      <c r="B158" s="144" t="s">
        <v>367</v>
      </c>
      <c r="C158" s="144" t="s">
        <v>364</v>
      </c>
      <c r="D158" s="101" t="s">
        <v>367</v>
      </c>
      <c r="E158" s="101" t="s">
        <v>305</v>
      </c>
      <c r="F158" s="101" t="s">
        <v>306</v>
      </c>
      <c r="G158" s="101"/>
      <c r="H158" s="202">
        <f>H159</f>
        <v>269.5</v>
      </c>
    </row>
    <row r="159" spans="1:8" ht="11.25">
      <c r="A159" s="169" t="s">
        <v>190</v>
      </c>
      <c r="B159" s="125" t="s">
        <v>367</v>
      </c>
      <c r="C159" s="125" t="s">
        <v>364</v>
      </c>
      <c r="D159" s="125" t="s">
        <v>367</v>
      </c>
      <c r="E159" s="125" t="s">
        <v>305</v>
      </c>
      <c r="F159" s="125" t="s">
        <v>306</v>
      </c>
      <c r="G159" s="125">
        <v>200</v>
      </c>
      <c r="H159" s="222">
        <v>269.5</v>
      </c>
    </row>
    <row r="160" spans="1:8" ht="11.25">
      <c r="A160" s="107" t="s">
        <v>360</v>
      </c>
      <c r="B160" s="96" t="s">
        <v>367</v>
      </c>
      <c r="C160" s="96" t="s">
        <v>363</v>
      </c>
      <c r="D160" s="96"/>
      <c r="E160" s="96"/>
      <c r="F160" s="96"/>
      <c r="G160" s="123"/>
      <c r="H160" s="155">
        <f>H161</f>
        <v>1566.4</v>
      </c>
    </row>
    <row r="161" spans="1:8" ht="21.75">
      <c r="A161" s="137" t="s">
        <v>317</v>
      </c>
      <c r="B161" s="146" t="s">
        <v>367</v>
      </c>
      <c r="C161" s="146" t="s">
        <v>363</v>
      </c>
      <c r="D161" s="98" t="s">
        <v>4</v>
      </c>
      <c r="E161" s="98"/>
      <c r="F161" s="98"/>
      <c r="G161" s="98"/>
      <c r="H161" s="151">
        <f>H162+H167+H170+H173</f>
        <v>1566.4</v>
      </c>
    </row>
    <row r="162" spans="1:8" ht="31.5">
      <c r="A162" s="230" t="s">
        <v>318</v>
      </c>
      <c r="B162" s="147" t="s">
        <v>367</v>
      </c>
      <c r="C162" s="147" t="s">
        <v>363</v>
      </c>
      <c r="D162" s="130" t="s">
        <v>4</v>
      </c>
      <c r="E162" s="130" t="s">
        <v>145</v>
      </c>
      <c r="F162" s="130"/>
      <c r="G162" s="130"/>
      <c r="H162" s="166">
        <f>H163+H165</f>
        <v>1276.4</v>
      </c>
    </row>
    <row r="163" spans="1:8" ht="42">
      <c r="A163" s="231" t="s">
        <v>319</v>
      </c>
      <c r="B163" s="144" t="s">
        <v>367</v>
      </c>
      <c r="C163" s="144" t="s">
        <v>363</v>
      </c>
      <c r="D163" s="101" t="s">
        <v>4</v>
      </c>
      <c r="E163" s="101" t="s">
        <v>145</v>
      </c>
      <c r="F163" s="101" t="s">
        <v>312</v>
      </c>
      <c r="G163" s="101"/>
      <c r="H163" s="202" t="str">
        <f>H164</f>
        <v>1176,4</v>
      </c>
    </row>
    <row r="164" spans="1:8" ht="11.25">
      <c r="A164" s="169" t="s">
        <v>190</v>
      </c>
      <c r="B164" s="245" t="s">
        <v>367</v>
      </c>
      <c r="C164" s="245" t="s">
        <v>363</v>
      </c>
      <c r="D164" s="99" t="s">
        <v>4</v>
      </c>
      <c r="E164" s="99" t="s">
        <v>145</v>
      </c>
      <c r="F164" s="99" t="s">
        <v>312</v>
      </c>
      <c r="G164" s="138">
        <v>200</v>
      </c>
      <c r="H164" s="222" t="s">
        <v>327</v>
      </c>
    </row>
    <row r="165" spans="1:8" ht="42">
      <c r="A165" s="231" t="s">
        <v>320</v>
      </c>
      <c r="B165" s="144" t="s">
        <v>367</v>
      </c>
      <c r="C165" s="144" t="s">
        <v>363</v>
      </c>
      <c r="D165" s="101" t="s">
        <v>4</v>
      </c>
      <c r="E165" s="101" t="s">
        <v>145</v>
      </c>
      <c r="F165" s="101" t="s">
        <v>313</v>
      </c>
      <c r="G165" s="101"/>
      <c r="H165" s="202" t="str">
        <f>H166</f>
        <v>100</v>
      </c>
    </row>
    <row r="166" spans="1:8" ht="11.25">
      <c r="A166" s="169" t="s">
        <v>190</v>
      </c>
      <c r="B166" s="246" t="s">
        <v>367</v>
      </c>
      <c r="C166" s="246" t="s">
        <v>363</v>
      </c>
      <c r="D166" s="116" t="s">
        <v>4</v>
      </c>
      <c r="E166" s="116" t="s">
        <v>145</v>
      </c>
      <c r="F166" s="116" t="s">
        <v>313</v>
      </c>
      <c r="G166" s="127">
        <v>200</v>
      </c>
      <c r="H166" s="222" t="s">
        <v>174</v>
      </c>
    </row>
    <row r="167" spans="1:8" ht="52.5">
      <c r="A167" s="230" t="s">
        <v>321</v>
      </c>
      <c r="B167" s="147" t="s">
        <v>367</v>
      </c>
      <c r="C167" s="147" t="s">
        <v>363</v>
      </c>
      <c r="D167" s="130" t="s">
        <v>4</v>
      </c>
      <c r="E167" s="130" t="s">
        <v>157</v>
      </c>
      <c r="F167" s="130"/>
      <c r="G167" s="130"/>
      <c r="H167" s="166" t="str">
        <f>H168</f>
        <v>100</v>
      </c>
    </row>
    <row r="168" spans="1:8" ht="52.5">
      <c r="A168" s="231" t="s">
        <v>322</v>
      </c>
      <c r="B168" s="144" t="s">
        <v>367</v>
      </c>
      <c r="C168" s="144" t="s">
        <v>363</v>
      </c>
      <c r="D168" s="101" t="s">
        <v>4</v>
      </c>
      <c r="E168" s="101" t="s">
        <v>157</v>
      </c>
      <c r="F168" s="101" t="s">
        <v>314</v>
      </c>
      <c r="G168" s="101"/>
      <c r="H168" s="202" t="str">
        <f>H169</f>
        <v>100</v>
      </c>
    </row>
    <row r="169" spans="1:8" ht="11.25">
      <c r="A169" s="169" t="s">
        <v>190</v>
      </c>
      <c r="B169" s="246" t="s">
        <v>367</v>
      </c>
      <c r="C169" s="246" t="s">
        <v>363</v>
      </c>
      <c r="D169" s="116" t="s">
        <v>4</v>
      </c>
      <c r="E169" s="116" t="s">
        <v>157</v>
      </c>
      <c r="F169" s="116" t="s">
        <v>314</v>
      </c>
      <c r="G169" s="125">
        <v>200</v>
      </c>
      <c r="H169" s="222" t="s">
        <v>174</v>
      </c>
    </row>
    <row r="170" spans="1:8" ht="42">
      <c r="A170" s="230" t="s">
        <v>323</v>
      </c>
      <c r="B170" s="147" t="s">
        <v>367</v>
      </c>
      <c r="C170" s="147" t="s">
        <v>363</v>
      </c>
      <c r="D170" s="130" t="s">
        <v>4</v>
      </c>
      <c r="E170" s="130" t="s">
        <v>171</v>
      </c>
      <c r="F170" s="130"/>
      <c r="G170" s="130"/>
      <c r="H170" s="166" t="str">
        <f>H171</f>
        <v>70</v>
      </c>
    </row>
    <row r="171" spans="1:8" ht="42">
      <c r="A171" s="231" t="s">
        <v>325</v>
      </c>
      <c r="B171" s="144" t="s">
        <v>367</v>
      </c>
      <c r="C171" s="144" t="s">
        <v>363</v>
      </c>
      <c r="D171" s="101" t="s">
        <v>4</v>
      </c>
      <c r="E171" s="101" t="s">
        <v>171</v>
      </c>
      <c r="F171" s="101" t="s">
        <v>315</v>
      </c>
      <c r="G171" s="101"/>
      <c r="H171" s="202" t="str">
        <f>H172</f>
        <v>70</v>
      </c>
    </row>
    <row r="172" spans="1:8" ht="11.25">
      <c r="A172" s="169" t="s">
        <v>190</v>
      </c>
      <c r="B172" s="246" t="s">
        <v>367</v>
      </c>
      <c r="C172" s="246" t="s">
        <v>363</v>
      </c>
      <c r="D172" s="116" t="s">
        <v>4</v>
      </c>
      <c r="E172" s="116" t="s">
        <v>171</v>
      </c>
      <c r="F172" s="116" t="s">
        <v>315</v>
      </c>
      <c r="G172" s="246">
        <v>200</v>
      </c>
      <c r="H172" s="222" t="s">
        <v>328</v>
      </c>
    </row>
    <row r="173" spans="1:8" ht="31.5">
      <c r="A173" s="230" t="s">
        <v>324</v>
      </c>
      <c r="B173" s="147" t="s">
        <v>367</v>
      </c>
      <c r="C173" s="147" t="s">
        <v>363</v>
      </c>
      <c r="D173" s="130" t="s">
        <v>4</v>
      </c>
      <c r="E173" s="130" t="s">
        <v>305</v>
      </c>
      <c r="F173" s="130"/>
      <c r="G173" s="130"/>
      <c r="H173" s="166">
        <f>H174</f>
        <v>120</v>
      </c>
    </row>
    <row r="174" spans="1:8" ht="42">
      <c r="A174" s="231" t="s">
        <v>326</v>
      </c>
      <c r="B174" s="144" t="s">
        <v>367</v>
      </c>
      <c r="C174" s="144" t="s">
        <v>363</v>
      </c>
      <c r="D174" s="101" t="s">
        <v>4</v>
      </c>
      <c r="E174" s="101" t="s">
        <v>305</v>
      </c>
      <c r="F174" s="101" t="s">
        <v>316</v>
      </c>
      <c r="G174" s="101"/>
      <c r="H174" s="202">
        <f>H175</f>
        <v>120</v>
      </c>
    </row>
    <row r="175" spans="1:8" ht="11.25">
      <c r="A175" s="169" t="s">
        <v>190</v>
      </c>
      <c r="B175" s="246" t="s">
        <v>367</v>
      </c>
      <c r="C175" s="246" t="s">
        <v>363</v>
      </c>
      <c r="D175" s="116" t="s">
        <v>4</v>
      </c>
      <c r="E175" s="116" t="s">
        <v>305</v>
      </c>
      <c r="F175" s="116" t="s">
        <v>316</v>
      </c>
      <c r="G175" s="125">
        <v>200</v>
      </c>
      <c r="H175" s="222">
        <v>120</v>
      </c>
    </row>
    <row r="176" spans="1:8" ht="11.25">
      <c r="A176" s="107" t="s">
        <v>91</v>
      </c>
      <c r="B176" s="96" t="s">
        <v>367</v>
      </c>
      <c r="C176" s="96" t="s">
        <v>367</v>
      </c>
      <c r="D176" s="96"/>
      <c r="E176" s="96"/>
      <c r="F176" s="96"/>
      <c r="G176" s="153"/>
      <c r="H176" s="155">
        <f>H177</f>
        <v>3518.3</v>
      </c>
    </row>
    <row r="177" spans="1:8" ht="21.75">
      <c r="A177" s="137" t="s">
        <v>317</v>
      </c>
      <c r="B177" s="98" t="s">
        <v>367</v>
      </c>
      <c r="C177" s="98" t="s">
        <v>367</v>
      </c>
      <c r="D177" s="98" t="s">
        <v>4</v>
      </c>
      <c r="E177" s="98"/>
      <c r="F177" s="98"/>
      <c r="G177" s="142"/>
      <c r="H177" s="151">
        <f>H178</f>
        <v>3518.3</v>
      </c>
    </row>
    <row r="178" spans="1:8" ht="32.25">
      <c r="A178" s="141" t="s">
        <v>330</v>
      </c>
      <c r="B178" s="147" t="s">
        <v>367</v>
      </c>
      <c r="C178" s="147" t="s">
        <v>367</v>
      </c>
      <c r="D178" s="147" t="s">
        <v>4</v>
      </c>
      <c r="E178" s="147" t="s">
        <v>329</v>
      </c>
      <c r="F178" s="147"/>
      <c r="G178" s="147"/>
      <c r="H178" s="147">
        <f>H179</f>
        <v>3518.3</v>
      </c>
    </row>
    <row r="179" spans="1:8" ht="21.75">
      <c r="A179" s="113" t="s">
        <v>196</v>
      </c>
      <c r="B179" s="144" t="s">
        <v>367</v>
      </c>
      <c r="C179" s="144" t="s">
        <v>367</v>
      </c>
      <c r="D179" s="144" t="s">
        <v>4</v>
      </c>
      <c r="E179" s="144" t="s">
        <v>329</v>
      </c>
      <c r="F179" s="144" t="s">
        <v>197</v>
      </c>
      <c r="G179" s="144"/>
      <c r="H179" s="144">
        <f>H180+H181</f>
        <v>3518.3</v>
      </c>
    </row>
    <row r="180" spans="1:8" ht="33.75">
      <c r="A180" s="118" t="s">
        <v>152</v>
      </c>
      <c r="B180" s="148" t="s">
        <v>367</v>
      </c>
      <c r="C180" s="148" t="s">
        <v>367</v>
      </c>
      <c r="D180" s="148" t="s">
        <v>4</v>
      </c>
      <c r="E180" s="148" t="s">
        <v>329</v>
      </c>
      <c r="F180" s="148" t="s">
        <v>197</v>
      </c>
      <c r="G180" s="148">
        <v>100</v>
      </c>
      <c r="H180" s="148">
        <v>3080.3</v>
      </c>
    </row>
    <row r="181" spans="1:8" ht="11.25">
      <c r="A181" s="169" t="s">
        <v>190</v>
      </c>
      <c r="B181" s="246" t="s">
        <v>367</v>
      </c>
      <c r="C181" s="246" t="s">
        <v>367</v>
      </c>
      <c r="D181" s="246" t="s">
        <v>4</v>
      </c>
      <c r="E181" s="246" t="s">
        <v>329</v>
      </c>
      <c r="F181" s="246" t="s">
        <v>197</v>
      </c>
      <c r="G181" s="246">
        <v>200</v>
      </c>
      <c r="H181" s="246">
        <v>438</v>
      </c>
    </row>
    <row r="182" spans="1:8" ht="12.75">
      <c r="A182" s="191" t="s">
        <v>331</v>
      </c>
      <c r="B182" s="192" t="s">
        <v>369</v>
      </c>
      <c r="C182" s="192"/>
      <c r="D182" s="192"/>
      <c r="E182" s="247"/>
      <c r="F182" s="192"/>
      <c r="G182" s="192"/>
      <c r="H182" s="248">
        <f>H183+H188</f>
        <v>98.8</v>
      </c>
    </row>
    <row r="183" spans="1:8" ht="11.25">
      <c r="A183" s="236" t="s">
        <v>0</v>
      </c>
      <c r="B183" s="154" t="s">
        <v>369</v>
      </c>
      <c r="C183" s="154" t="s">
        <v>367</v>
      </c>
      <c r="D183" s="154"/>
      <c r="E183" s="154"/>
      <c r="F183" s="154"/>
      <c r="G183" s="154"/>
      <c r="H183" s="184" t="str">
        <f>H184</f>
        <v>35</v>
      </c>
    </row>
    <row r="184" spans="1:8" ht="11.25">
      <c r="A184" s="135" t="s">
        <v>335</v>
      </c>
      <c r="B184" s="98" t="s">
        <v>369</v>
      </c>
      <c r="C184" s="98" t="s">
        <v>367</v>
      </c>
      <c r="D184" s="98" t="s">
        <v>154</v>
      </c>
      <c r="E184" s="98"/>
      <c r="F184" s="98"/>
      <c r="G184" s="98"/>
      <c r="H184" s="151" t="str">
        <f>H185</f>
        <v>35</v>
      </c>
    </row>
    <row r="185" spans="1:8" ht="11.25">
      <c r="A185" s="141" t="s">
        <v>156</v>
      </c>
      <c r="B185" s="130" t="s">
        <v>369</v>
      </c>
      <c r="C185" s="130" t="s">
        <v>367</v>
      </c>
      <c r="D185" s="130" t="s">
        <v>154</v>
      </c>
      <c r="E185" s="130" t="s">
        <v>157</v>
      </c>
      <c r="F185" s="130" t="s">
        <v>161</v>
      </c>
      <c r="G185" s="130"/>
      <c r="H185" s="166" t="str">
        <f>H186</f>
        <v>35</v>
      </c>
    </row>
    <row r="186" spans="1:8" ht="21.75">
      <c r="A186" s="104" t="s">
        <v>334</v>
      </c>
      <c r="B186" s="101" t="s">
        <v>369</v>
      </c>
      <c r="C186" s="101" t="s">
        <v>367</v>
      </c>
      <c r="D186" s="101" t="s">
        <v>154</v>
      </c>
      <c r="E186" s="101" t="s">
        <v>157</v>
      </c>
      <c r="F186" s="101" t="s">
        <v>332</v>
      </c>
      <c r="G186" s="101"/>
      <c r="H186" s="202" t="str">
        <f>H187</f>
        <v>35</v>
      </c>
    </row>
    <row r="187" spans="1:8" ht="11.25">
      <c r="A187" s="169" t="s">
        <v>190</v>
      </c>
      <c r="B187" s="116" t="s">
        <v>369</v>
      </c>
      <c r="C187" s="116" t="s">
        <v>367</v>
      </c>
      <c r="D187" s="116" t="s">
        <v>154</v>
      </c>
      <c r="E187" s="116" t="s">
        <v>157</v>
      </c>
      <c r="F187" s="116" t="s">
        <v>332</v>
      </c>
      <c r="G187" s="116" t="s">
        <v>151</v>
      </c>
      <c r="H187" s="156" t="s">
        <v>336</v>
      </c>
    </row>
    <row r="188" spans="1:8" ht="11.25">
      <c r="A188" s="236" t="s">
        <v>10</v>
      </c>
      <c r="B188" s="154" t="s">
        <v>369</v>
      </c>
      <c r="C188" s="154" t="s">
        <v>369</v>
      </c>
      <c r="D188" s="96"/>
      <c r="E188" s="96"/>
      <c r="F188" s="96"/>
      <c r="G188" s="154"/>
      <c r="H188" s="184">
        <f>H189</f>
        <v>63.8</v>
      </c>
    </row>
    <row r="189" spans="1:8" ht="32.25">
      <c r="A189" s="135" t="s">
        <v>337</v>
      </c>
      <c r="B189" s="146" t="s">
        <v>369</v>
      </c>
      <c r="C189" s="146" t="s">
        <v>369</v>
      </c>
      <c r="D189" s="146" t="s">
        <v>370</v>
      </c>
      <c r="E189" s="146"/>
      <c r="F189" s="146"/>
      <c r="G189" s="146"/>
      <c r="H189" s="146">
        <f>H190</f>
        <v>63.8</v>
      </c>
    </row>
    <row r="190" spans="1:8" ht="41.25" customHeight="1">
      <c r="A190" s="141" t="s">
        <v>338</v>
      </c>
      <c r="B190" s="147" t="s">
        <v>369</v>
      </c>
      <c r="C190" s="147" t="s">
        <v>369</v>
      </c>
      <c r="D190" s="147" t="s">
        <v>370</v>
      </c>
      <c r="E190" s="147" t="s">
        <v>157</v>
      </c>
      <c r="F190" s="147"/>
      <c r="G190" s="147"/>
      <c r="H190" s="147">
        <f>H191</f>
        <v>63.8</v>
      </c>
    </row>
    <row r="191" spans="1:8" ht="65.25" customHeight="1">
      <c r="A191" s="113" t="s">
        <v>339</v>
      </c>
      <c r="B191" s="144" t="s">
        <v>369</v>
      </c>
      <c r="C191" s="144" t="s">
        <v>369</v>
      </c>
      <c r="D191" s="144" t="s">
        <v>370</v>
      </c>
      <c r="E191" s="144" t="s">
        <v>157</v>
      </c>
      <c r="F191" s="144" t="s">
        <v>333</v>
      </c>
      <c r="G191" s="144"/>
      <c r="H191" s="144">
        <f>H192</f>
        <v>63.8</v>
      </c>
    </row>
    <row r="192" spans="1:8" ht="11.25">
      <c r="A192" s="169" t="s">
        <v>341</v>
      </c>
      <c r="B192" s="234" t="s">
        <v>369</v>
      </c>
      <c r="C192" s="234" t="s">
        <v>369</v>
      </c>
      <c r="D192" s="234" t="s">
        <v>370</v>
      </c>
      <c r="E192" s="234" t="s">
        <v>157</v>
      </c>
      <c r="F192" s="234" t="s">
        <v>333</v>
      </c>
      <c r="G192" s="234" t="s">
        <v>340</v>
      </c>
      <c r="H192" s="234">
        <v>63.8</v>
      </c>
    </row>
    <row r="193" spans="1:8" ht="12.75">
      <c r="A193" s="191" t="s">
        <v>342</v>
      </c>
      <c r="B193" s="235" t="s">
        <v>370</v>
      </c>
      <c r="C193" s="235"/>
      <c r="D193" s="238"/>
      <c r="E193" s="238"/>
      <c r="F193" s="238"/>
      <c r="G193" s="238"/>
      <c r="H193" s="239">
        <f>H194+H214</f>
        <v>3226.5</v>
      </c>
    </row>
    <row r="194" spans="1:8" ht="11.25">
      <c r="A194" s="236" t="s">
        <v>371</v>
      </c>
      <c r="B194" s="237" t="s">
        <v>370</v>
      </c>
      <c r="C194" s="237" t="s">
        <v>362</v>
      </c>
      <c r="D194" s="237"/>
      <c r="E194" s="237"/>
      <c r="F194" s="237"/>
      <c r="G194" s="237"/>
      <c r="H194" s="240">
        <f>H195+H202</f>
        <v>3026.5</v>
      </c>
    </row>
    <row r="195" spans="1:8" ht="11.25">
      <c r="A195" s="249" t="s">
        <v>343</v>
      </c>
      <c r="B195" s="253" t="s">
        <v>370</v>
      </c>
      <c r="C195" s="253" t="s">
        <v>362</v>
      </c>
      <c r="D195" s="250" t="s">
        <v>369</v>
      </c>
      <c r="E195" s="250"/>
      <c r="F195" s="250"/>
      <c r="G195" s="250"/>
      <c r="H195" s="254">
        <f>H196</f>
        <v>2432.5</v>
      </c>
    </row>
    <row r="196" spans="1:8" ht="24.75" customHeight="1">
      <c r="A196" s="251" t="s">
        <v>344</v>
      </c>
      <c r="B196" s="157" t="s">
        <v>370</v>
      </c>
      <c r="C196" s="157" t="s">
        <v>362</v>
      </c>
      <c r="D196" s="98" t="s">
        <v>369</v>
      </c>
      <c r="E196" s="98"/>
      <c r="F196" s="98"/>
      <c r="G196" s="98"/>
      <c r="H196" s="151">
        <f>H197</f>
        <v>2432.5</v>
      </c>
    </row>
    <row r="197" spans="1:8" ht="53.25">
      <c r="A197" s="141" t="s">
        <v>345</v>
      </c>
      <c r="B197" s="165" t="s">
        <v>370</v>
      </c>
      <c r="C197" s="165" t="s">
        <v>362</v>
      </c>
      <c r="D197" s="130" t="s">
        <v>369</v>
      </c>
      <c r="E197" s="130" t="s">
        <v>157</v>
      </c>
      <c r="F197" s="130"/>
      <c r="G197" s="130"/>
      <c r="H197" s="166">
        <f>H198</f>
        <v>2432.5</v>
      </c>
    </row>
    <row r="198" spans="1:8" ht="11.25" customHeight="1">
      <c r="A198" s="104" t="s">
        <v>196</v>
      </c>
      <c r="B198" s="172" t="s">
        <v>370</v>
      </c>
      <c r="C198" s="172" t="s">
        <v>362</v>
      </c>
      <c r="D198" s="101" t="s">
        <v>369</v>
      </c>
      <c r="E198" s="101" t="s">
        <v>157</v>
      </c>
      <c r="F198" s="101" t="s">
        <v>197</v>
      </c>
      <c r="G198" s="101"/>
      <c r="H198" s="202">
        <f>H199+H200+H201</f>
        <v>2432.5</v>
      </c>
    </row>
    <row r="199" spans="1:8" ht="33.75">
      <c r="A199" s="118" t="s">
        <v>152</v>
      </c>
      <c r="B199" s="116" t="s">
        <v>370</v>
      </c>
      <c r="C199" s="116" t="s">
        <v>362</v>
      </c>
      <c r="D199" s="116" t="s">
        <v>369</v>
      </c>
      <c r="E199" s="116" t="s">
        <v>157</v>
      </c>
      <c r="F199" s="116" t="s">
        <v>197</v>
      </c>
      <c r="G199" s="125">
        <v>100</v>
      </c>
      <c r="H199" s="222">
        <v>1208.4</v>
      </c>
    </row>
    <row r="200" spans="1:8" ht="11.25">
      <c r="A200" s="169" t="s">
        <v>190</v>
      </c>
      <c r="B200" s="116" t="s">
        <v>370</v>
      </c>
      <c r="C200" s="116" t="s">
        <v>362</v>
      </c>
      <c r="D200" s="116" t="s">
        <v>369</v>
      </c>
      <c r="E200" s="116" t="s">
        <v>157</v>
      </c>
      <c r="F200" s="116" t="s">
        <v>197</v>
      </c>
      <c r="G200" s="125">
        <v>200</v>
      </c>
      <c r="H200" s="222">
        <v>1105</v>
      </c>
    </row>
    <row r="201" spans="1:8" ht="11.25">
      <c r="A201" s="117" t="s">
        <v>178</v>
      </c>
      <c r="B201" s="116" t="s">
        <v>370</v>
      </c>
      <c r="C201" s="116" t="s">
        <v>362</v>
      </c>
      <c r="D201" s="116" t="s">
        <v>369</v>
      </c>
      <c r="E201" s="116" t="s">
        <v>157</v>
      </c>
      <c r="F201" s="116" t="s">
        <v>197</v>
      </c>
      <c r="G201" s="125">
        <v>800</v>
      </c>
      <c r="H201" s="222">
        <v>119.1</v>
      </c>
    </row>
    <row r="202" spans="1:8" ht="15" customHeight="1">
      <c r="A202" s="255" t="s">
        <v>346</v>
      </c>
      <c r="B202" s="256" t="s">
        <v>370</v>
      </c>
      <c r="C202" s="256" t="s">
        <v>362</v>
      </c>
      <c r="D202" s="257"/>
      <c r="E202" s="257"/>
      <c r="F202" s="257"/>
      <c r="G202" s="257"/>
      <c r="H202" s="254">
        <f>H203+H208</f>
        <v>594</v>
      </c>
    </row>
    <row r="203" spans="1:8" ht="21.75">
      <c r="A203" s="251" t="s">
        <v>344</v>
      </c>
      <c r="B203" s="98" t="s">
        <v>370</v>
      </c>
      <c r="C203" s="98" t="s">
        <v>362</v>
      </c>
      <c r="D203" s="98" t="s">
        <v>369</v>
      </c>
      <c r="E203" s="98"/>
      <c r="F203" s="98"/>
      <c r="G203" s="98"/>
      <c r="H203" s="151">
        <f>H204</f>
        <v>440.59999999999997</v>
      </c>
    </row>
    <row r="204" spans="1:8" ht="31.5" customHeight="1">
      <c r="A204" s="252" t="s">
        <v>347</v>
      </c>
      <c r="B204" s="130" t="s">
        <v>370</v>
      </c>
      <c r="C204" s="130" t="s">
        <v>362</v>
      </c>
      <c r="D204" s="130" t="s">
        <v>369</v>
      </c>
      <c r="E204" s="130" t="s">
        <v>145</v>
      </c>
      <c r="F204" s="130"/>
      <c r="G204" s="130"/>
      <c r="H204" s="166">
        <f>H205</f>
        <v>440.59999999999997</v>
      </c>
    </row>
    <row r="205" spans="1:8" ht="12.75" customHeight="1">
      <c r="A205" s="104" t="s">
        <v>196</v>
      </c>
      <c r="B205" s="101" t="s">
        <v>370</v>
      </c>
      <c r="C205" s="101" t="s">
        <v>362</v>
      </c>
      <c r="D205" s="101" t="s">
        <v>369</v>
      </c>
      <c r="E205" s="101" t="s">
        <v>145</v>
      </c>
      <c r="F205" s="101" t="s">
        <v>197</v>
      </c>
      <c r="G205" s="126"/>
      <c r="H205" s="202">
        <f>H206+H207</f>
        <v>440.59999999999997</v>
      </c>
    </row>
    <row r="206" spans="1:8" ht="33.75">
      <c r="A206" s="118" t="s">
        <v>152</v>
      </c>
      <c r="B206" s="116" t="s">
        <v>370</v>
      </c>
      <c r="C206" s="116" t="s">
        <v>362</v>
      </c>
      <c r="D206" s="116" t="s">
        <v>369</v>
      </c>
      <c r="E206" s="116" t="s">
        <v>145</v>
      </c>
      <c r="F206" s="116" t="s">
        <v>197</v>
      </c>
      <c r="G206" s="125">
        <v>100</v>
      </c>
      <c r="H206" s="222">
        <v>379.2</v>
      </c>
    </row>
    <row r="207" spans="1:8" ht="11.25">
      <c r="A207" s="169" t="s">
        <v>190</v>
      </c>
      <c r="B207" s="116" t="s">
        <v>370</v>
      </c>
      <c r="C207" s="116" t="s">
        <v>362</v>
      </c>
      <c r="D207" s="116" t="s">
        <v>369</v>
      </c>
      <c r="E207" s="116" t="s">
        <v>145</v>
      </c>
      <c r="F207" s="116" t="s">
        <v>197</v>
      </c>
      <c r="G207" s="125">
        <v>200</v>
      </c>
      <c r="H207" s="222">
        <v>61.4</v>
      </c>
    </row>
    <row r="208" spans="1:8" ht="11.25">
      <c r="A208" s="258" t="s">
        <v>247</v>
      </c>
      <c r="B208" s="176" t="s">
        <v>370</v>
      </c>
      <c r="C208" s="176" t="s">
        <v>362</v>
      </c>
      <c r="D208" s="176" t="s">
        <v>93</v>
      </c>
      <c r="E208" s="176"/>
      <c r="F208" s="176"/>
      <c r="G208" s="176"/>
      <c r="H208" s="182">
        <f>H209</f>
        <v>153.4</v>
      </c>
    </row>
    <row r="209" spans="1:8" ht="11.25">
      <c r="A209" s="264" t="s">
        <v>249</v>
      </c>
      <c r="B209" s="214" t="s">
        <v>370</v>
      </c>
      <c r="C209" s="214" t="s">
        <v>362</v>
      </c>
      <c r="D209" s="214" t="s">
        <v>93</v>
      </c>
      <c r="E209" s="214" t="s">
        <v>250</v>
      </c>
      <c r="F209" s="214"/>
      <c r="G209" s="214"/>
      <c r="H209" s="215">
        <f>H210+H212</f>
        <v>153.4</v>
      </c>
    </row>
    <row r="210" spans="1:8" ht="32.25">
      <c r="A210" s="261" t="s">
        <v>348</v>
      </c>
      <c r="B210" s="262" t="s">
        <v>370</v>
      </c>
      <c r="C210" s="262" t="s">
        <v>362</v>
      </c>
      <c r="D210" s="262" t="s">
        <v>93</v>
      </c>
      <c r="E210" s="262" t="s">
        <v>250</v>
      </c>
      <c r="F210" s="262" t="s">
        <v>349</v>
      </c>
      <c r="G210" s="262"/>
      <c r="H210" s="263">
        <f>H211</f>
        <v>140.5</v>
      </c>
    </row>
    <row r="211" spans="1:8" ht="11.25">
      <c r="A211" s="259" t="s">
        <v>350</v>
      </c>
      <c r="B211" s="179" t="s">
        <v>370</v>
      </c>
      <c r="C211" s="179" t="s">
        <v>362</v>
      </c>
      <c r="D211" s="179" t="s">
        <v>93</v>
      </c>
      <c r="E211" s="179" t="s">
        <v>250</v>
      </c>
      <c r="F211" s="179" t="s">
        <v>349</v>
      </c>
      <c r="G211" s="179" t="s">
        <v>340</v>
      </c>
      <c r="H211" s="180">
        <v>140.5</v>
      </c>
    </row>
    <row r="212" spans="1:8" ht="11.25">
      <c r="A212" s="261" t="s">
        <v>351</v>
      </c>
      <c r="B212" s="262" t="s">
        <v>370</v>
      </c>
      <c r="C212" s="262" t="s">
        <v>362</v>
      </c>
      <c r="D212" s="262" t="s">
        <v>93</v>
      </c>
      <c r="E212" s="262" t="s">
        <v>250</v>
      </c>
      <c r="F212" s="262" t="s">
        <v>352</v>
      </c>
      <c r="G212" s="262"/>
      <c r="H212" s="263">
        <f>H213</f>
        <v>12.9</v>
      </c>
    </row>
    <row r="213" spans="1:8" ht="33.75">
      <c r="A213" s="177" t="s">
        <v>353</v>
      </c>
      <c r="B213" s="179" t="s">
        <v>370</v>
      </c>
      <c r="C213" s="179" t="s">
        <v>362</v>
      </c>
      <c r="D213" s="179" t="s">
        <v>93</v>
      </c>
      <c r="E213" s="179" t="s">
        <v>250</v>
      </c>
      <c r="F213" s="179" t="s">
        <v>352</v>
      </c>
      <c r="G213" s="179" t="s">
        <v>174</v>
      </c>
      <c r="H213" s="180">
        <v>12.9</v>
      </c>
    </row>
    <row r="214" spans="1:8" ht="11.25">
      <c r="A214" s="260" t="s">
        <v>354</v>
      </c>
      <c r="B214" s="96" t="s">
        <v>370</v>
      </c>
      <c r="C214" s="96" t="s">
        <v>366</v>
      </c>
      <c r="D214" s="96"/>
      <c r="E214" s="96"/>
      <c r="F214" s="96"/>
      <c r="G214" s="96"/>
      <c r="H214" s="155">
        <f>H215</f>
        <v>200</v>
      </c>
    </row>
    <row r="215" spans="1:8" ht="21.75">
      <c r="A215" s="251" t="s">
        <v>344</v>
      </c>
      <c r="B215" s="98" t="s">
        <v>370</v>
      </c>
      <c r="C215" s="98" t="s">
        <v>366</v>
      </c>
      <c r="D215" s="98" t="s">
        <v>369</v>
      </c>
      <c r="E215" s="98"/>
      <c r="F215" s="98"/>
      <c r="G215" s="98"/>
      <c r="H215" s="151">
        <f>H216</f>
        <v>200</v>
      </c>
    </row>
    <row r="216" spans="1:8" ht="42">
      <c r="A216" s="230" t="s">
        <v>223</v>
      </c>
      <c r="B216" s="130" t="s">
        <v>370</v>
      </c>
      <c r="C216" s="130" t="s">
        <v>366</v>
      </c>
      <c r="D216" s="130" t="s">
        <v>369</v>
      </c>
      <c r="E216" s="130" t="s">
        <v>171</v>
      </c>
      <c r="F216" s="130"/>
      <c r="G216" s="130"/>
      <c r="H216" s="166">
        <f>H217</f>
        <v>200</v>
      </c>
    </row>
    <row r="217" spans="1:8" ht="11.25">
      <c r="A217" s="104" t="s">
        <v>355</v>
      </c>
      <c r="B217" s="101" t="s">
        <v>370</v>
      </c>
      <c r="C217" s="101" t="s">
        <v>366</v>
      </c>
      <c r="D217" s="101" t="s">
        <v>369</v>
      </c>
      <c r="E217" s="101" t="s">
        <v>171</v>
      </c>
      <c r="F217" s="101" t="s">
        <v>356</v>
      </c>
      <c r="G217" s="101"/>
      <c r="H217" s="202">
        <f>H218</f>
        <v>200</v>
      </c>
    </row>
    <row r="218" spans="1:8" ht="11.25">
      <c r="A218" s="169" t="s">
        <v>190</v>
      </c>
      <c r="B218" s="116" t="s">
        <v>370</v>
      </c>
      <c r="C218" s="116" t="s">
        <v>366</v>
      </c>
      <c r="D218" s="116" t="s">
        <v>369</v>
      </c>
      <c r="E218" s="116" t="s">
        <v>171</v>
      </c>
      <c r="F218" s="116" t="s">
        <v>356</v>
      </c>
      <c r="G218" s="125">
        <v>200</v>
      </c>
      <c r="H218" s="222">
        <v>200</v>
      </c>
    </row>
    <row r="219" spans="1:8" ht="14.25">
      <c r="A219" s="267" t="s">
        <v>224</v>
      </c>
      <c r="B219" s="235" t="s">
        <v>11</v>
      </c>
      <c r="C219" s="238"/>
      <c r="D219" s="95"/>
      <c r="E219" s="95"/>
      <c r="F219" s="95"/>
      <c r="G219" s="95"/>
      <c r="H219" s="217">
        <f>H220</f>
        <v>2223.9</v>
      </c>
    </row>
    <row r="220" spans="1:8" ht="11.25">
      <c r="A220" s="134" t="s">
        <v>225</v>
      </c>
      <c r="B220" s="237" t="s">
        <v>11</v>
      </c>
      <c r="C220" s="237" t="s">
        <v>362</v>
      </c>
      <c r="D220" s="96"/>
      <c r="E220" s="96"/>
      <c r="F220" s="96"/>
      <c r="G220" s="96"/>
      <c r="H220" s="155">
        <f>H221</f>
        <v>2223.9</v>
      </c>
    </row>
    <row r="221" spans="1:8" ht="32.25">
      <c r="A221" s="137" t="s">
        <v>337</v>
      </c>
      <c r="B221" s="98" t="s">
        <v>11</v>
      </c>
      <c r="C221" s="98" t="s">
        <v>362</v>
      </c>
      <c r="D221" s="98" t="s">
        <v>370</v>
      </c>
      <c r="E221" s="98"/>
      <c r="F221" s="98"/>
      <c r="G221" s="98"/>
      <c r="H221" s="151">
        <f>H222</f>
        <v>2223.9</v>
      </c>
    </row>
    <row r="222" spans="1:8" ht="53.25">
      <c r="A222" s="143" t="s">
        <v>227</v>
      </c>
      <c r="B222" s="130" t="s">
        <v>11</v>
      </c>
      <c r="C222" s="130" t="s">
        <v>362</v>
      </c>
      <c r="D222" s="130" t="s">
        <v>370</v>
      </c>
      <c r="E222" s="130" t="s">
        <v>145</v>
      </c>
      <c r="F222" s="130"/>
      <c r="G222" s="130"/>
      <c r="H222" s="166">
        <f>H223</f>
        <v>2223.9</v>
      </c>
    </row>
    <row r="223" spans="1:8" ht="11.25">
      <c r="A223" s="265" t="s">
        <v>226</v>
      </c>
      <c r="B223" s="266" t="s">
        <v>11</v>
      </c>
      <c r="C223" s="266" t="s">
        <v>362</v>
      </c>
      <c r="D223" s="266" t="s">
        <v>370</v>
      </c>
      <c r="E223" s="266" t="s">
        <v>145</v>
      </c>
      <c r="F223" s="266"/>
      <c r="G223" s="266"/>
      <c r="H223" s="268">
        <f>H224</f>
        <v>2223.9</v>
      </c>
    </row>
    <row r="224" spans="1:8" ht="21.75">
      <c r="A224" s="100" t="s">
        <v>196</v>
      </c>
      <c r="B224" s="101" t="s">
        <v>11</v>
      </c>
      <c r="C224" s="101" t="s">
        <v>362</v>
      </c>
      <c r="D224" s="101" t="s">
        <v>370</v>
      </c>
      <c r="E224" s="101" t="s">
        <v>145</v>
      </c>
      <c r="F224" s="101" t="s">
        <v>197</v>
      </c>
      <c r="G224" s="101"/>
      <c r="H224" s="202">
        <f>H225+H226+H227</f>
        <v>2223.9</v>
      </c>
    </row>
    <row r="225" spans="1:8" ht="33.75">
      <c r="A225" s="118" t="s">
        <v>152</v>
      </c>
      <c r="B225" s="116" t="s">
        <v>11</v>
      </c>
      <c r="C225" s="116" t="s">
        <v>362</v>
      </c>
      <c r="D225" s="116" t="s">
        <v>370</v>
      </c>
      <c r="E225" s="116" t="s">
        <v>145</v>
      </c>
      <c r="F225" s="116" t="s">
        <v>197</v>
      </c>
      <c r="G225" s="125">
        <v>100</v>
      </c>
      <c r="H225" s="222">
        <v>1790.8</v>
      </c>
    </row>
    <row r="226" spans="1:8" ht="11.25">
      <c r="A226" s="169" t="s">
        <v>190</v>
      </c>
      <c r="B226" s="116" t="s">
        <v>11</v>
      </c>
      <c r="C226" s="116" t="s">
        <v>362</v>
      </c>
      <c r="D226" s="116" t="s">
        <v>370</v>
      </c>
      <c r="E226" s="116" t="s">
        <v>145</v>
      </c>
      <c r="F226" s="116" t="s">
        <v>197</v>
      </c>
      <c r="G226" s="125">
        <v>200</v>
      </c>
      <c r="H226" s="222">
        <v>432</v>
      </c>
    </row>
    <row r="227" spans="1:8" ht="11.25">
      <c r="A227" s="117" t="s">
        <v>178</v>
      </c>
      <c r="B227" s="116" t="s">
        <v>11</v>
      </c>
      <c r="C227" s="116" t="s">
        <v>362</v>
      </c>
      <c r="D227" s="116" t="s">
        <v>370</v>
      </c>
      <c r="E227" s="116" t="s">
        <v>145</v>
      </c>
      <c r="F227" s="116" t="s">
        <v>197</v>
      </c>
      <c r="G227" s="125">
        <v>800</v>
      </c>
      <c r="H227" s="222">
        <v>1.1</v>
      </c>
    </row>
    <row r="228" spans="1:8" ht="11.25">
      <c r="A228" s="139" t="s">
        <v>228</v>
      </c>
      <c r="B228" s="139"/>
      <c r="C228" s="139"/>
      <c r="D228" s="139"/>
      <c r="E228" s="139"/>
      <c r="F228" s="139"/>
      <c r="G228" s="139"/>
      <c r="H228" s="269">
        <f>H219+H193+H182+H131+H111+H91+H84+H10</f>
        <v>21969.2</v>
      </c>
    </row>
    <row r="230" spans="6:8" ht="11.25">
      <c r="F230" s="271" t="s">
        <v>362</v>
      </c>
      <c r="G230" s="271"/>
      <c r="H230" s="221">
        <f>H10</f>
        <v>7566.6</v>
      </c>
    </row>
    <row r="231" spans="6:8" ht="11.25">
      <c r="F231" s="270" t="s">
        <v>362</v>
      </c>
      <c r="G231" s="270" t="s">
        <v>363</v>
      </c>
      <c r="H231" s="222">
        <f>H11</f>
        <v>269.3</v>
      </c>
    </row>
    <row r="232" spans="6:8" ht="11.25">
      <c r="F232" s="270" t="s">
        <v>362</v>
      </c>
      <c r="G232" s="270" t="s">
        <v>366</v>
      </c>
      <c r="H232" s="222">
        <f>H18</f>
        <v>4570.8</v>
      </c>
    </row>
    <row r="233" spans="6:8" ht="11.25">
      <c r="F233" s="270" t="s">
        <v>362</v>
      </c>
      <c r="G233" s="270" t="s">
        <v>4</v>
      </c>
      <c r="H233" s="222">
        <f>H39</f>
        <v>136.7</v>
      </c>
    </row>
    <row r="234" spans="6:8" ht="11.25">
      <c r="F234" s="270" t="s">
        <v>362</v>
      </c>
      <c r="G234" s="270" t="s">
        <v>369</v>
      </c>
      <c r="H234" s="222">
        <f>H46</f>
        <v>342.2</v>
      </c>
    </row>
    <row r="235" spans="6:8" ht="11.25">
      <c r="F235" s="270" t="s">
        <v>362</v>
      </c>
      <c r="G235" s="270" t="s">
        <v>11</v>
      </c>
      <c r="H235" s="222">
        <f>H51</f>
        <v>50</v>
      </c>
    </row>
    <row r="236" spans="6:8" ht="11.25">
      <c r="F236" s="270" t="s">
        <v>362</v>
      </c>
      <c r="G236" s="270" t="s">
        <v>195</v>
      </c>
      <c r="H236" s="222">
        <f>H56</f>
        <v>2197.6</v>
      </c>
    </row>
    <row r="237" spans="6:8" ht="11.25">
      <c r="F237" s="271" t="s">
        <v>364</v>
      </c>
      <c r="G237" s="271"/>
      <c r="H237" s="221">
        <f>H84</f>
        <v>154.5</v>
      </c>
    </row>
    <row r="238" spans="6:8" ht="11.25">
      <c r="F238" s="270" t="s">
        <v>364</v>
      </c>
      <c r="G238" s="270" t="s">
        <v>363</v>
      </c>
      <c r="H238" s="222">
        <f>H85</f>
        <v>154.5</v>
      </c>
    </row>
    <row r="239" spans="6:8" ht="11.25">
      <c r="F239" s="271" t="s">
        <v>363</v>
      </c>
      <c r="G239" s="271"/>
      <c r="H239" s="221">
        <f>H91</f>
        <v>251</v>
      </c>
    </row>
    <row r="240" spans="6:8" ht="11.25">
      <c r="F240" s="270" t="s">
        <v>363</v>
      </c>
      <c r="G240" s="270" t="s">
        <v>423</v>
      </c>
      <c r="H240" s="222">
        <f>H92</f>
        <v>146</v>
      </c>
    </row>
    <row r="241" spans="6:8" ht="11.25">
      <c r="F241" s="270" t="s">
        <v>363</v>
      </c>
      <c r="G241" s="270" t="s">
        <v>266</v>
      </c>
      <c r="H241" s="222">
        <f>H104</f>
        <v>105</v>
      </c>
    </row>
    <row r="242" spans="6:8" ht="11.25">
      <c r="F242" s="271" t="s">
        <v>366</v>
      </c>
      <c r="G242" s="271"/>
      <c r="H242" s="221">
        <f>H111</f>
        <v>1687.4</v>
      </c>
    </row>
    <row r="243" spans="6:8" ht="11.25">
      <c r="F243" s="270" t="s">
        <v>366</v>
      </c>
      <c r="G243" s="270" t="s">
        <v>423</v>
      </c>
      <c r="H243" s="222">
        <f>H112</f>
        <v>1629.5</v>
      </c>
    </row>
    <row r="244" spans="6:8" ht="11.25">
      <c r="F244" s="270" t="s">
        <v>366</v>
      </c>
      <c r="G244" s="270" t="s">
        <v>97</v>
      </c>
      <c r="H244" s="222">
        <f>H124</f>
        <v>57.9</v>
      </c>
    </row>
    <row r="245" spans="6:8" ht="11.25">
      <c r="F245" s="271" t="s">
        <v>367</v>
      </c>
      <c r="G245" s="271"/>
      <c r="H245" s="221">
        <f>H131</f>
        <v>6760.5</v>
      </c>
    </row>
    <row r="246" spans="6:8" ht="11.25">
      <c r="F246" s="270" t="s">
        <v>367</v>
      </c>
      <c r="G246" s="270" t="s">
        <v>362</v>
      </c>
      <c r="H246" s="222">
        <f>H132</f>
        <v>1354.6</v>
      </c>
    </row>
    <row r="247" spans="6:8" ht="11.25">
      <c r="F247" s="270" t="s">
        <v>367</v>
      </c>
      <c r="G247" s="270" t="s">
        <v>364</v>
      </c>
      <c r="H247" s="222">
        <f>H149</f>
        <v>321.2</v>
      </c>
    </row>
    <row r="248" spans="6:8" ht="11.25">
      <c r="F248" s="270" t="s">
        <v>367</v>
      </c>
      <c r="G248" s="270" t="s">
        <v>363</v>
      </c>
      <c r="H248" s="222">
        <f>H159</f>
        <v>269.5</v>
      </c>
    </row>
    <row r="249" spans="6:8" ht="11.25">
      <c r="F249" s="270" t="s">
        <v>367</v>
      </c>
      <c r="G249" s="270" t="s">
        <v>367</v>
      </c>
      <c r="H249" s="222">
        <f>H176</f>
        <v>3518.3</v>
      </c>
    </row>
    <row r="250" spans="6:8" ht="11.25">
      <c r="F250" s="271" t="s">
        <v>369</v>
      </c>
      <c r="G250" s="271"/>
      <c r="H250" s="221">
        <f>H182</f>
        <v>98.8</v>
      </c>
    </row>
    <row r="251" spans="6:8" ht="11.25">
      <c r="F251" s="270" t="s">
        <v>369</v>
      </c>
      <c r="G251" s="270" t="s">
        <v>367</v>
      </c>
      <c r="H251" s="222" t="str">
        <f>H183</f>
        <v>35</v>
      </c>
    </row>
    <row r="252" spans="6:8" ht="11.25">
      <c r="F252" s="270" t="s">
        <v>369</v>
      </c>
      <c r="G252" s="270" t="s">
        <v>369</v>
      </c>
      <c r="H252" s="222">
        <f>H188</f>
        <v>63.8</v>
      </c>
    </row>
    <row r="253" spans="6:8" ht="11.25">
      <c r="F253" s="271" t="s">
        <v>370</v>
      </c>
      <c r="G253" s="271"/>
      <c r="H253" s="221">
        <f>H193</f>
        <v>3226.5</v>
      </c>
    </row>
    <row r="254" spans="6:8" ht="11.25">
      <c r="F254" s="270" t="s">
        <v>370</v>
      </c>
      <c r="G254" s="270" t="s">
        <v>362</v>
      </c>
      <c r="H254" s="222">
        <f>H194</f>
        <v>3026.5</v>
      </c>
    </row>
    <row r="255" spans="6:8" ht="11.25">
      <c r="F255" s="270" t="s">
        <v>370</v>
      </c>
      <c r="G255" s="270" t="s">
        <v>366</v>
      </c>
      <c r="H255" s="222">
        <f>H214</f>
        <v>200</v>
      </c>
    </row>
    <row r="256" spans="6:8" ht="11.25">
      <c r="F256" s="123">
        <v>11</v>
      </c>
      <c r="G256" s="271"/>
      <c r="H256" s="221">
        <f>H219</f>
        <v>2223.9</v>
      </c>
    </row>
    <row r="257" spans="6:8" ht="11.25">
      <c r="F257" s="125">
        <v>11</v>
      </c>
      <c r="G257" s="270" t="s">
        <v>362</v>
      </c>
      <c r="H257" s="222">
        <f>H220</f>
        <v>2223.9</v>
      </c>
    </row>
    <row r="258" spans="6:8" ht="11.25">
      <c r="F258" s="122"/>
      <c r="G258" s="125"/>
      <c r="H258" s="269">
        <f>H256+H253+H250+H245+H242+H239+H237+H230</f>
        <v>21969.2</v>
      </c>
    </row>
  </sheetData>
  <sheetProtection/>
  <autoFilter ref="D1:D258"/>
  <mergeCells count="10">
    <mergeCell ref="B3:H3"/>
    <mergeCell ref="A2:H2"/>
    <mergeCell ref="D1:H1"/>
    <mergeCell ref="B4:H4"/>
    <mergeCell ref="B8:G8"/>
    <mergeCell ref="H8:H9"/>
    <mergeCell ref="D9:F9"/>
    <mergeCell ref="A6:H6"/>
    <mergeCell ref="E7:H7"/>
    <mergeCell ref="A5:H5"/>
  </mergeCells>
  <printOptions/>
  <pageMargins left="0.64" right="0.33" top="0.31" bottom="0.35" header="0.27" footer="0.3"/>
  <pageSetup horizontalDpi="600" verticalDpi="600" orientation="portrait" paperSize="9" scale="80" r:id="rId1"/>
  <ignoredErrors>
    <ignoredError sqref="B10:F14 B15:G17 B18:C18 D23:F24 D19:F21 G19:G22 B25:F25 G25:G28 D26:F36 B36:C36 B26:C32 B34:C34 B37:F45 A49:A54 B49:G55 D56:G60 B56:C57 G64:G65 B60:C65 D61:F68 B70:F76 G79:H80 G81:G82 B78:F83 G100 B97:F99 D101:E101 F101:G102 B103:G105 B127:G130 A131:C132 D133:F135 D140:F141 D143:F143 D145:F147 D176:F179 B149:F152 B154:F154 G153:G155 B160:C160 D161:F163 H172 D170:F171 D173:F174 D167:F168 D165:F165 H175 H169 H164 H166 G164:G175 G192 D182:F186 B182:C183 B138:C138 G187:H187 B171:C176 B156:C158 D156:E157 F156:F158 D137:F138 B188:C188 D188:F192 B190:C192 B193:F207 B208:G213 H208 H210:H213 B214:F227 B111:G125 H112:H122 G230 F256:G257 G232:G248 F230:F248 F249:G251 F253:G254 F252:G252 F255:G255" numberStoredAsText="1"/>
    <ignoredError sqref="H13 H30 H41 H110 H106:H108 A126 H126 H151" formula="1"/>
    <ignoredError sqref="B106:G108 B109:E110 F109:F110 G109:G110 B126:G126 H209" numberStoredAsText="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J26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83" sqref="B83:J265"/>
    </sheetView>
  </sheetViews>
  <sheetFormatPr defaultColWidth="9.140625" defaultRowHeight="12.75"/>
  <cols>
    <col min="1" max="1" width="6.57421875" style="0" hidden="1" customWidth="1"/>
    <col min="2" max="2" width="61.00390625" style="0" customWidth="1"/>
    <col min="3" max="3" width="7.57421875" style="0" customWidth="1"/>
    <col min="4" max="4" width="6.7109375" style="0" customWidth="1"/>
    <col min="5" max="5" width="6.57421875" style="0" customWidth="1"/>
    <col min="6" max="6" width="4.8515625" style="0" customWidth="1"/>
    <col min="7" max="7" width="4.7109375" style="0" customWidth="1"/>
    <col min="8" max="8" width="6.8515625" style="0" customWidth="1"/>
    <col min="9" max="9" width="9.140625" style="0" customWidth="1"/>
    <col min="10" max="10" width="10.421875" style="0" customWidth="1"/>
  </cols>
  <sheetData>
    <row r="1" spans="2:9" ht="12.75">
      <c r="B1" s="119"/>
      <c r="C1" s="121"/>
      <c r="D1" s="121"/>
      <c r="E1" s="509" t="s">
        <v>425</v>
      </c>
      <c r="F1" s="509"/>
      <c r="G1" s="509"/>
      <c r="H1" s="509"/>
      <c r="I1" s="509"/>
    </row>
    <row r="2" spans="2:10" ht="25.5" customHeight="1">
      <c r="B2" s="508" t="s">
        <v>7</v>
      </c>
      <c r="C2" s="508"/>
      <c r="D2" s="508"/>
      <c r="E2" s="508"/>
      <c r="F2" s="508"/>
      <c r="G2" s="508"/>
      <c r="H2" s="508"/>
      <c r="I2" s="508"/>
      <c r="J2" s="508"/>
    </row>
    <row r="3" spans="2:10" ht="17.25" customHeight="1">
      <c r="B3" s="508" t="s">
        <v>137</v>
      </c>
      <c r="C3" s="508"/>
      <c r="D3" s="508"/>
      <c r="E3" s="508"/>
      <c r="F3" s="508"/>
      <c r="G3" s="508"/>
      <c r="H3" s="508"/>
      <c r="I3" s="508"/>
      <c r="J3" s="508"/>
    </row>
    <row r="4" spans="2:10" ht="12.75">
      <c r="B4" s="509" t="s">
        <v>436</v>
      </c>
      <c r="C4" s="509"/>
      <c r="D4" s="509"/>
      <c r="E4" s="509"/>
      <c r="F4" s="509"/>
      <c r="G4" s="509"/>
      <c r="H4" s="509"/>
      <c r="I4" s="509"/>
      <c r="J4" s="509"/>
    </row>
    <row r="5" spans="2:10" ht="27" customHeight="1">
      <c r="B5" s="520" t="s">
        <v>390</v>
      </c>
      <c r="C5" s="520"/>
      <c r="D5" s="520"/>
      <c r="E5" s="520"/>
      <c r="F5" s="520"/>
      <c r="G5" s="520"/>
      <c r="H5" s="520"/>
      <c r="I5" s="520"/>
      <c r="J5" s="520"/>
    </row>
    <row r="6" spans="2:10" ht="48" customHeight="1">
      <c r="B6" s="519" t="s">
        <v>241</v>
      </c>
      <c r="C6" s="519"/>
      <c r="D6" s="519"/>
      <c r="E6" s="519"/>
      <c r="F6" s="519"/>
      <c r="G6" s="519"/>
      <c r="H6" s="519"/>
      <c r="I6" s="519"/>
      <c r="J6" s="519"/>
    </row>
    <row r="7" spans="2:10" ht="23.25" customHeight="1">
      <c r="B7" s="272"/>
      <c r="C7" s="272"/>
      <c r="D7" s="272"/>
      <c r="E7" s="272"/>
      <c r="F7" s="272"/>
      <c r="G7" s="272"/>
      <c r="H7" s="272"/>
      <c r="I7" s="272"/>
      <c r="J7" s="272"/>
    </row>
    <row r="8" spans="1:10" ht="30" customHeight="1">
      <c r="A8" s="516" t="s">
        <v>126</v>
      </c>
      <c r="B8" s="521" t="s">
        <v>391</v>
      </c>
      <c r="C8" s="517" t="s">
        <v>139</v>
      </c>
      <c r="D8" s="517"/>
      <c r="E8" s="517"/>
      <c r="F8" s="517"/>
      <c r="G8" s="517"/>
      <c r="H8" s="517"/>
      <c r="I8" s="518" t="s">
        <v>108</v>
      </c>
      <c r="J8" s="518" t="s">
        <v>229</v>
      </c>
    </row>
    <row r="9" spans="1:10" ht="60.75" customHeight="1">
      <c r="A9" s="516"/>
      <c r="B9" s="522"/>
      <c r="C9" s="291" t="s">
        <v>394</v>
      </c>
      <c r="D9" s="291" t="s">
        <v>393</v>
      </c>
      <c r="E9" s="517" t="s">
        <v>392</v>
      </c>
      <c r="F9" s="517"/>
      <c r="G9" s="517"/>
      <c r="H9" s="291" t="s">
        <v>140</v>
      </c>
      <c r="I9" s="518"/>
      <c r="J9" s="518"/>
    </row>
    <row r="10" spans="1:10" ht="12.75">
      <c r="A10" s="3"/>
      <c r="B10" s="102" t="s">
        <v>141</v>
      </c>
      <c r="C10" s="95" t="s">
        <v>362</v>
      </c>
      <c r="D10" s="95"/>
      <c r="E10" s="95"/>
      <c r="F10" s="95"/>
      <c r="G10" s="95"/>
      <c r="H10" s="114"/>
      <c r="I10" s="220">
        <f>I11+I18+I39+I46+I51+I56</f>
        <v>7539.099999999999</v>
      </c>
      <c r="J10" s="220">
        <f>J11+J18+J39+J46+J51+J56</f>
        <v>7505</v>
      </c>
    </row>
    <row r="11" spans="1:10" ht="32.25">
      <c r="A11" s="3"/>
      <c r="B11" s="107" t="s">
        <v>12</v>
      </c>
      <c r="C11" s="96" t="s">
        <v>362</v>
      </c>
      <c r="D11" s="96" t="s">
        <v>363</v>
      </c>
      <c r="E11" s="96"/>
      <c r="F11" s="96"/>
      <c r="G11" s="96"/>
      <c r="H11" s="115"/>
      <c r="I11" s="155">
        <f>I12</f>
        <v>269.7</v>
      </c>
      <c r="J11" s="155">
        <f>J12</f>
        <v>270.4</v>
      </c>
    </row>
    <row r="12" spans="1:10" ht="12.75">
      <c r="A12" s="3"/>
      <c r="B12" s="103" t="s">
        <v>142</v>
      </c>
      <c r="C12" s="98" t="s">
        <v>362</v>
      </c>
      <c r="D12" s="98" t="s">
        <v>363</v>
      </c>
      <c r="E12" s="98" t="s">
        <v>143</v>
      </c>
      <c r="F12" s="98"/>
      <c r="G12" s="98"/>
      <c r="H12" s="110"/>
      <c r="I12" s="159">
        <f>I13</f>
        <v>269.7</v>
      </c>
      <c r="J12" s="159">
        <f>J13</f>
        <v>270.4</v>
      </c>
    </row>
    <row r="13" spans="1:10" ht="12.75">
      <c r="A13" s="3"/>
      <c r="B13" s="129" t="s">
        <v>148</v>
      </c>
      <c r="C13" s="130" t="s">
        <v>362</v>
      </c>
      <c r="D13" s="130" t="s">
        <v>363</v>
      </c>
      <c r="E13" s="130" t="s">
        <v>143</v>
      </c>
      <c r="F13" s="130" t="s">
        <v>145</v>
      </c>
      <c r="G13" s="130"/>
      <c r="H13" s="131"/>
      <c r="I13" s="161">
        <f>I14+I16</f>
        <v>269.7</v>
      </c>
      <c r="J13" s="161">
        <f>J14+J16</f>
        <v>270.4</v>
      </c>
    </row>
    <row r="14" spans="1:10" ht="22.5">
      <c r="A14" s="3"/>
      <c r="B14" s="128" t="s">
        <v>146</v>
      </c>
      <c r="C14" s="112" t="s">
        <v>362</v>
      </c>
      <c r="D14" s="112" t="s">
        <v>363</v>
      </c>
      <c r="E14" s="112" t="s">
        <v>143</v>
      </c>
      <c r="F14" s="112" t="s">
        <v>145</v>
      </c>
      <c r="G14" s="112" t="s">
        <v>147</v>
      </c>
      <c r="H14" s="112"/>
      <c r="I14" s="163">
        <f>I15</f>
        <v>259.2</v>
      </c>
      <c r="J14" s="163">
        <f>J15</f>
        <v>259.2</v>
      </c>
    </row>
    <row r="15" spans="1:10" ht="33.75">
      <c r="A15" s="3"/>
      <c r="B15" s="118" t="s">
        <v>152</v>
      </c>
      <c r="C15" s="116" t="s">
        <v>362</v>
      </c>
      <c r="D15" s="116" t="s">
        <v>363</v>
      </c>
      <c r="E15" s="116" t="s">
        <v>143</v>
      </c>
      <c r="F15" s="116" t="s">
        <v>145</v>
      </c>
      <c r="G15" s="116" t="s">
        <v>147</v>
      </c>
      <c r="H15" s="116">
        <v>100</v>
      </c>
      <c r="I15" s="156">
        <v>259.2</v>
      </c>
      <c r="J15" s="156">
        <v>259.2</v>
      </c>
    </row>
    <row r="16" spans="1:10" ht="12.75">
      <c r="A16" s="3"/>
      <c r="B16" s="133" t="s">
        <v>150</v>
      </c>
      <c r="C16" s="112" t="s">
        <v>362</v>
      </c>
      <c r="D16" s="112" t="s">
        <v>363</v>
      </c>
      <c r="E16" s="112" t="s">
        <v>143</v>
      </c>
      <c r="F16" s="112" t="s">
        <v>145</v>
      </c>
      <c r="G16" s="112" t="s">
        <v>149</v>
      </c>
      <c r="H16" s="112"/>
      <c r="I16" s="163">
        <f>I17</f>
        <v>10.5</v>
      </c>
      <c r="J16" s="163">
        <f>J17</f>
        <v>11.2</v>
      </c>
    </row>
    <row r="17" spans="1:10" ht="12.75">
      <c r="A17" s="3"/>
      <c r="B17" s="108" t="s">
        <v>176</v>
      </c>
      <c r="C17" s="244"/>
      <c r="D17" s="244"/>
      <c r="E17" s="244"/>
      <c r="F17" s="244"/>
      <c r="G17" s="244"/>
      <c r="H17" s="111" t="s">
        <v>151</v>
      </c>
      <c r="I17" s="222">
        <v>10.5</v>
      </c>
      <c r="J17" s="222">
        <v>11.2</v>
      </c>
    </row>
    <row r="18" spans="1:10" ht="32.25">
      <c r="A18" s="3"/>
      <c r="B18" s="134" t="s">
        <v>365</v>
      </c>
      <c r="C18" s="145" t="s">
        <v>362</v>
      </c>
      <c r="D18" s="145" t="s">
        <v>366</v>
      </c>
      <c r="E18" s="145"/>
      <c r="F18" s="145"/>
      <c r="G18" s="145"/>
      <c r="H18" s="115"/>
      <c r="I18" s="155">
        <f>I19+I29</f>
        <v>5007.5</v>
      </c>
      <c r="J18" s="155">
        <f>J19+J29</f>
        <v>4819.5</v>
      </c>
    </row>
    <row r="19" spans="1:10" ht="12.75">
      <c r="A19" s="3"/>
      <c r="B19" s="135" t="s">
        <v>153</v>
      </c>
      <c r="C19" s="146" t="s">
        <v>362</v>
      </c>
      <c r="D19" s="146" t="s">
        <v>366</v>
      </c>
      <c r="E19" s="146" t="s">
        <v>154</v>
      </c>
      <c r="F19" s="146"/>
      <c r="G19" s="146"/>
      <c r="H19" s="110"/>
      <c r="I19" s="151">
        <f>I20+I23</f>
        <v>5007.5</v>
      </c>
      <c r="J19" s="151">
        <f>J20+J23</f>
        <v>4819.5</v>
      </c>
    </row>
    <row r="20" spans="1:10" ht="12.75">
      <c r="A20" s="3"/>
      <c r="B20" s="141" t="s">
        <v>155</v>
      </c>
      <c r="C20" s="147" t="s">
        <v>362</v>
      </c>
      <c r="D20" s="147" t="s">
        <v>366</v>
      </c>
      <c r="E20" s="147" t="s">
        <v>154</v>
      </c>
      <c r="F20" s="147" t="s">
        <v>145</v>
      </c>
      <c r="G20" s="147"/>
      <c r="H20" s="131"/>
      <c r="I20" s="166">
        <f>I21</f>
        <v>657</v>
      </c>
      <c r="J20" s="166">
        <f>J21</f>
        <v>657</v>
      </c>
    </row>
    <row r="21" spans="1:10" ht="21.75">
      <c r="A21" s="3"/>
      <c r="B21" s="100" t="s">
        <v>146</v>
      </c>
      <c r="C21" s="144" t="s">
        <v>362</v>
      </c>
      <c r="D21" s="144" t="s">
        <v>366</v>
      </c>
      <c r="E21" s="144">
        <v>92</v>
      </c>
      <c r="F21" s="144" t="s">
        <v>145</v>
      </c>
      <c r="G21" s="144" t="s">
        <v>147</v>
      </c>
      <c r="H21" s="112"/>
      <c r="I21" s="202">
        <f>I22</f>
        <v>657</v>
      </c>
      <c r="J21" s="202">
        <f>J22</f>
        <v>657</v>
      </c>
    </row>
    <row r="22" spans="1:10" ht="33.75">
      <c r="A22" s="3"/>
      <c r="B22" s="118" t="s">
        <v>152</v>
      </c>
      <c r="C22" s="148" t="s">
        <v>362</v>
      </c>
      <c r="D22" s="148" t="s">
        <v>366</v>
      </c>
      <c r="E22" s="148" t="s">
        <v>154</v>
      </c>
      <c r="F22" s="148" t="s">
        <v>145</v>
      </c>
      <c r="G22" s="148" t="s">
        <v>177</v>
      </c>
      <c r="H22" s="116" t="s">
        <v>174</v>
      </c>
      <c r="I22" s="222">
        <v>657</v>
      </c>
      <c r="J22" s="222">
        <v>657</v>
      </c>
    </row>
    <row r="23" spans="1:10" ht="12.75">
      <c r="A23" s="3"/>
      <c r="B23" s="141" t="s">
        <v>156</v>
      </c>
      <c r="C23" s="130" t="s">
        <v>362</v>
      </c>
      <c r="D23" s="130" t="s">
        <v>366</v>
      </c>
      <c r="E23" s="130" t="s">
        <v>154</v>
      </c>
      <c r="F23" s="130" t="s">
        <v>157</v>
      </c>
      <c r="G23" s="130"/>
      <c r="H23" s="131"/>
      <c r="I23" s="166">
        <f>I24+I26</f>
        <v>4350.5</v>
      </c>
      <c r="J23" s="166">
        <f>J24+J26</f>
        <v>4162.5</v>
      </c>
    </row>
    <row r="24" spans="1:10" ht="21.75">
      <c r="A24" s="3"/>
      <c r="B24" s="100" t="s">
        <v>146</v>
      </c>
      <c r="C24" s="101" t="s">
        <v>362</v>
      </c>
      <c r="D24" s="101" t="s">
        <v>366</v>
      </c>
      <c r="E24" s="101" t="s">
        <v>154</v>
      </c>
      <c r="F24" s="101" t="s">
        <v>157</v>
      </c>
      <c r="G24" s="101" t="s">
        <v>147</v>
      </c>
      <c r="H24" s="112"/>
      <c r="I24" s="163">
        <f>I25</f>
        <v>3217.1</v>
      </c>
      <c r="J24" s="163">
        <f>J25</f>
        <v>3217.1</v>
      </c>
    </row>
    <row r="25" spans="1:10" ht="33.75">
      <c r="A25" s="3"/>
      <c r="B25" s="118" t="s">
        <v>152</v>
      </c>
      <c r="C25" s="116" t="s">
        <v>362</v>
      </c>
      <c r="D25" s="116" t="s">
        <v>366</v>
      </c>
      <c r="E25" s="116" t="s">
        <v>154</v>
      </c>
      <c r="F25" s="116" t="s">
        <v>157</v>
      </c>
      <c r="G25" s="116" t="s">
        <v>147</v>
      </c>
      <c r="H25" s="116" t="s">
        <v>174</v>
      </c>
      <c r="I25" s="222">
        <v>3217.1</v>
      </c>
      <c r="J25" s="222">
        <v>3217.1</v>
      </c>
    </row>
    <row r="26" spans="1:10" ht="12.75">
      <c r="A26" s="3"/>
      <c r="B26" s="113" t="s">
        <v>150</v>
      </c>
      <c r="C26" s="101" t="s">
        <v>362</v>
      </c>
      <c r="D26" s="101" t="s">
        <v>366</v>
      </c>
      <c r="E26" s="101" t="s">
        <v>154</v>
      </c>
      <c r="F26" s="101" t="s">
        <v>157</v>
      </c>
      <c r="G26" s="101" t="s">
        <v>149</v>
      </c>
      <c r="H26" s="112"/>
      <c r="I26" s="202">
        <f>I27+I28</f>
        <v>1133.4</v>
      </c>
      <c r="J26" s="202">
        <f>J27+J28</f>
        <v>945.4</v>
      </c>
    </row>
    <row r="27" spans="1:10" ht="12.75">
      <c r="A27" s="3"/>
      <c r="B27" s="108" t="s">
        <v>176</v>
      </c>
      <c r="C27" s="116" t="s">
        <v>362</v>
      </c>
      <c r="D27" s="116" t="s">
        <v>366</v>
      </c>
      <c r="E27" s="116" t="s">
        <v>154</v>
      </c>
      <c r="F27" s="116" t="s">
        <v>157</v>
      </c>
      <c r="G27" s="116" t="s">
        <v>149</v>
      </c>
      <c r="H27" s="116" t="s">
        <v>151</v>
      </c>
      <c r="I27" s="222">
        <v>1101.9</v>
      </c>
      <c r="J27" s="222">
        <v>913.9</v>
      </c>
    </row>
    <row r="28" spans="1:10" ht="12.75">
      <c r="A28" s="3"/>
      <c r="B28" s="117" t="s">
        <v>178</v>
      </c>
      <c r="C28" s="116" t="s">
        <v>362</v>
      </c>
      <c r="D28" s="116" t="s">
        <v>366</v>
      </c>
      <c r="E28" s="116" t="s">
        <v>154</v>
      </c>
      <c r="F28" s="116" t="s">
        <v>157</v>
      </c>
      <c r="G28" s="116" t="s">
        <v>149</v>
      </c>
      <c r="H28" s="116" t="s">
        <v>175</v>
      </c>
      <c r="I28" s="222">
        <v>31.5</v>
      </c>
      <c r="J28" s="222">
        <v>31.5</v>
      </c>
    </row>
    <row r="29" spans="1:10" ht="21.75" hidden="1">
      <c r="A29" s="3"/>
      <c r="B29" s="137" t="s">
        <v>158</v>
      </c>
      <c r="C29" s="98" t="s">
        <v>362</v>
      </c>
      <c r="D29" s="98" t="s">
        <v>366</v>
      </c>
      <c r="E29" s="98" t="s">
        <v>159</v>
      </c>
      <c r="F29" s="98"/>
      <c r="G29" s="98"/>
      <c r="H29" s="110"/>
      <c r="I29" s="151">
        <f>I30</f>
        <v>0</v>
      </c>
      <c r="J29" s="151">
        <f>J30</f>
        <v>0</v>
      </c>
    </row>
    <row r="30" spans="1:10" ht="32.25" hidden="1">
      <c r="A30" s="3"/>
      <c r="B30" s="143" t="s">
        <v>160</v>
      </c>
      <c r="C30" s="130" t="s">
        <v>362</v>
      </c>
      <c r="D30" s="130" t="s">
        <v>366</v>
      </c>
      <c r="E30" s="130">
        <v>97</v>
      </c>
      <c r="F30" s="130">
        <v>2</v>
      </c>
      <c r="G30" s="130"/>
      <c r="H30" s="132"/>
      <c r="I30" s="166">
        <f>I31+I33+I35+I37</f>
        <v>0</v>
      </c>
      <c r="J30" s="166">
        <f>J31+J33+J35+J37</f>
        <v>0</v>
      </c>
    </row>
    <row r="31" spans="1:10" ht="32.25" hidden="1">
      <c r="A31" s="3"/>
      <c r="B31" s="100" t="s">
        <v>162</v>
      </c>
      <c r="C31" s="101" t="s">
        <v>362</v>
      </c>
      <c r="D31" s="101" t="s">
        <v>366</v>
      </c>
      <c r="E31" s="101" t="s">
        <v>159</v>
      </c>
      <c r="F31" s="101" t="s">
        <v>157</v>
      </c>
      <c r="G31" s="101">
        <v>8507</v>
      </c>
      <c r="H31" s="126"/>
      <c r="I31" s="202">
        <f>I32</f>
        <v>0</v>
      </c>
      <c r="J31" s="202">
        <f>J32</f>
        <v>0</v>
      </c>
    </row>
    <row r="32" spans="1:10" ht="12.75" hidden="1">
      <c r="A32" s="3"/>
      <c r="B32" s="149" t="s">
        <v>179</v>
      </c>
      <c r="C32" s="116" t="s">
        <v>362</v>
      </c>
      <c r="D32" s="116" t="s">
        <v>366</v>
      </c>
      <c r="E32" s="116" t="s">
        <v>159</v>
      </c>
      <c r="F32" s="116" t="s">
        <v>157</v>
      </c>
      <c r="G32" s="116" t="s">
        <v>163</v>
      </c>
      <c r="H32" s="127">
        <v>500</v>
      </c>
      <c r="I32" s="222"/>
      <c r="J32" s="222"/>
    </row>
    <row r="33" spans="1:10" ht="21.75" hidden="1">
      <c r="A33" s="3"/>
      <c r="B33" s="100" t="s">
        <v>164</v>
      </c>
      <c r="C33" s="101" t="s">
        <v>362</v>
      </c>
      <c r="D33" s="101" t="s">
        <v>366</v>
      </c>
      <c r="E33" s="101" t="s">
        <v>159</v>
      </c>
      <c r="F33" s="101" t="s">
        <v>157</v>
      </c>
      <c r="G33" s="101">
        <v>8510</v>
      </c>
      <c r="H33" s="126"/>
      <c r="I33" s="202">
        <f>I34</f>
        <v>0</v>
      </c>
      <c r="J33" s="202">
        <f>J34</f>
        <v>0</v>
      </c>
    </row>
    <row r="34" spans="1:10" ht="12.75" hidden="1">
      <c r="A34" s="3"/>
      <c r="B34" s="149" t="s">
        <v>179</v>
      </c>
      <c r="C34" s="116" t="s">
        <v>362</v>
      </c>
      <c r="D34" s="116" t="s">
        <v>366</v>
      </c>
      <c r="E34" s="116" t="s">
        <v>159</v>
      </c>
      <c r="F34" s="116" t="s">
        <v>157</v>
      </c>
      <c r="G34" s="116" t="s">
        <v>165</v>
      </c>
      <c r="H34" s="127">
        <v>500</v>
      </c>
      <c r="I34" s="222"/>
      <c r="J34" s="222"/>
    </row>
    <row r="35" spans="1:10" ht="21.75" hidden="1">
      <c r="A35" s="3"/>
      <c r="B35" s="100" t="s">
        <v>166</v>
      </c>
      <c r="C35" s="101" t="s">
        <v>362</v>
      </c>
      <c r="D35" s="101" t="s">
        <v>366</v>
      </c>
      <c r="E35" s="101" t="s">
        <v>159</v>
      </c>
      <c r="F35" s="101" t="s">
        <v>157</v>
      </c>
      <c r="G35" s="101">
        <v>8511</v>
      </c>
      <c r="H35" s="126"/>
      <c r="I35" s="202">
        <f>I36</f>
        <v>0</v>
      </c>
      <c r="J35" s="202">
        <f>J36</f>
        <v>0</v>
      </c>
    </row>
    <row r="36" spans="1:10" ht="12.75" hidden="1">
      <c r="A36" s="3"/>
      <c r="B36" s="149" t="s">
        <v>179</v>
      </c>
      <c r="C36" s="116" t="s">
        <v>362</v>
      </c>
      <c r="D36" s="116" t="s">
        <v>366</v>
      </c>
      <c r="E36" s="116" t="s">
        <v>159</v>
      </c>
      <c r="F36" s="116" t="s">
        <v>157</v>
      </c>
      <c r="G36" s="116" t="s">
        <v>167</v>
      </c>
      <c r="H36" s="127">
        <v>500</v>
      </c>
      <c r="I36" s="222"/>
      <c r="J36" s="222"/>
    </row>
    <row r="37" spans="1:10" ht="21.75" hidden="1">
      <c r="A37" s="3"/>
      <c r="B37" s="100" t="s">
        <v>168</v>
      </c>
      <c r="C37" s="101" t="s">
        <v>362</v>
      </c>
      <c r="D37" s="101" t="s">
        <v>366</v>
      </c>
      <c r="E37" s="101" t="s">
        <v>159</v>
      </c>
      <c r="F37" s="101" t="s">
        <v>157</v>
      </c>
      <c r="G37" s="101" t="s">
        <v>169</v>
      </c>
      <c r="H37" s="126"/>
      <c r="I37" s="202">
        <f>I38</f>
        <v>0</v>
      </c>
      <c r="J37" s="202">
        <f>J38</f>
        <v>0</v>
      </c>
    </row>
    <row r="38" spans="1:10" ht="12.75" hidden="1">
      <c r="A38" s="3"/>
      <c r="B38" s="149" t="s">
        <v>179</v>
      </c>
      <c r="C38" s="116" t="s">
        <v>362</v>
      </c>
      <c r="D38" s="116" t="s">
        <v>366</v>
      </c>
      <c r="E38" s="116" t="s">
        <v>159</v>
      </c>
      <c r="F38" s="116" t="s">
        <v>157</v>
      </c>
      <c r="G38" s="116" t="s">
        <v>169</v>
      </c>
      <c r="H38" s="127">
        <v>500</v>
      </c>
      <c r="I38" s="222"/>
      <c r="J38" s="222"/>
    </row>
    <row r="39" spans="1:10" ht="21" hidden="1">
      <c r="A39" s="3"/>
      <c r="B39" s="152" t="s">
        <v>3</v>
      </c>
      <c r="C39" s="96" t="s">
        <v>362</v>
      </c>
      <c r="D39" s="96" t="s">
        <v>4</v>
      </c>
      <c r="E39" s="96"/>
      <c r="F39" s="96"/>
      <c r="G39" s="96"/>
      <c r="H39" s="123"/>
      <c r="I39" s="155">
        <f>I40</f>
        <v>0</v>
      </c>
      <c r="J39" s="155">
        <f>J40</f>
        <v>0</v>
      </c>
    </row>
    <row r="40" spans="1:10" ht="21.75" hidden="1">
      <c r="A40" s="3"/>
      <c r="B40" s="137" t="s">
        <v>158</v>
      </c>
      <c r="C40" s="98" t="s">
        <v>362</v>
      </c>
      <c r="D40" s="98" t="s">
        <v>4</v>
      </c>
      <c r="E40" s="98" t="s">
        <v>159</v>
      </c>
      <c r="F40" s="98"/>
      <c r="G40" s="98"/>
      <c r="H40" s="110"/>
      <c r="I40" s="159">
        <f>I41</f>
        <v>0</v>
      </c>
      <c r="J40" s="159">
        <f>J41</f>
        <v>0</v>
      </c>
    </row>
    <row r="41" spans="1:10" ht="32.25" hidden="1">
      <c r="A41" s="3"/>
      <c r="B41" s="143" t="s">
        <v>160</v>
      </c>
      <c r="C41" s="130" t="s">
        <v>362</v>
      </c>
      <c r="D41" s="130" t="s">
        <v>4</v>
      </c>
      <c r="E41" s="130">
        <v>97</v>
      </c>
      <c r="F41" s="130">
        <v>2</v>
      </c>
      <c r="G41" s="130"/>
      <c r="H41" s="132"/>
      <c r="I41" s="161">
        <f>I42+I44</f>
        <v>0</v>
      </c>
      <c r="J41" s="161">
        <f>J42+J44</f>
        <v>0</v>
      </c>
    </row>
    <row r="42" spans="1:10" ht="21.75" hidden="1">
      <c r="A42" s="3"/>
      <c r="B42" s="100" t="s">
        <v>180</v>
      </c>
      <c r="C42" s="101" t="s">
        <v>362</v>
      </c>
      <c r="D42" s="101" t="s">
        <v>4</v>
      </c>
      <c r="E42" s="101" t="s">
        <v>159</v>
      </c>
      <c r="F42" s="101" t="s">
        <v>157</v>
      </c>
      <c r="G42" s="101">
        <v>8503</v>
      </c>
      <c r="H42" s="126"/>
      <c r="I42" s="163">
        <f>I43</f>
        <v>0</v>
      </c>
      <c r="J42" s="163">
        <f>J43</f>
        <v>0</v>
      </c>
    </row>
    <row r="43" spans="1:10" ht="12.75" hidden="1">
      <c r="A43" s="3"/>
      <c r="B43" s="149" t="s">
        <v>179</v>
      </c>
      <c r="C43" s="116" t="s">
        <v>362</v>
      </c>
      <c r="D43" s="116" t="s">
        <v>4</v>
      </c>
      <c r="E43" s="116" t="s">
        <v>159</v>
      </c>
      <c r="F43" s="116" t="s">
        <v>157</v>
      </c>
      <c r="G43" s="116" t="s">
        <v>181</v>
      </c>
      <c r="H43" s="127">
        <v>500</v>
      </c>
      <c r="I43" s="222"/>
      <c r="J43" s="222"/>
    </row>
    <row r="44" spans="1:10" ht="21.75" hidden="1">
      <c r="A44" s="3"/>
      <c r="B44" s="100" t="s">
        <v>182</v>
      </c>
      <c r="C44" s="101" t="s">
        <v>362</v>
      </c>
      <c r="D44" s="101" t="s">
        <v>4</v>
      </c>
      <c r="E44" s="101" t="s">
        <v>159</v>
      </c>
      <c r="F44" s="101" t="s">
        <v>157</v>
      </c>
      <c r="G44" s="101">
        <v>8504</v>
      </c>
      <c r="H44" s="126"/>
      <c r="I44" s="163">
        <f>I45</f>
        <v>0</v>
      </c>
      <c r="J44" s="163">
        <f>J45</f>
        <v>0</v>
      </c>
    </row>
    <row r="45" spans="1:10" ht="12.75" hidden="1">
      <c r="A45" s="3"/>
      <c r="B45" s="149" t="s">
        <v>179</v>
      </c>
      <c r="C45" s="116" t="s">
        <v>362</v>
      </c>
      <c r="D45" s="116" t="s">
        <v>4</v>
      </c>
      <c r="E45" s="116" t="s">
        <v>159</v>
      </c>
      <c r="F45" s="116" t="s">
        <v>157</v>
      </c>
      <c r="G45" s="116" t="s">
        <v>183</v>
      </c>
      <c r="H45" s="127">
        <v>500</v>
      </c>
      <c r="I45" s="222"/>
      <c r="J45" s="222"/>
    </row>
    <row r="46" spans="1:10" ht="12.75" hidden="1">
      <c r="A46" s="3"/>
      <c r="B46" s="134" t="s">
        <v>184</v>
      </c>
      <c r="C46" s="96" t="s">
        <v>362</v>
      </c>
      <c r="D46" s="96" t="s">
        <v>369</v>
      </c>
      <c r="E46" s="96"/>
      <c r="F46" s="96"/>
      <c r="G46" s="96"/>
      <c r="H46" s="167"/>
      <c r="I46" s="155">
        <f aca="true" t="shared" si="0" ref="I46:J49">I47</f>
        <v>0</v>
      </c>
      <c r="J46" s="155">
        <f t="shared" si="0"/>
        <v>0</v>
      </c>
    </row>
    <row r="47" spans="1:10" ht="12.75" hidden="1">
      <c r="A47" s="3"/>
      <c r="B47" s="137" t="s">
        <v>185</v>
      </c>
      <c r="C47" s="98" t="s">
        <v>362</v>
      </c>
      <c r="D47" s="98" t="s">
        <v>369</v>
      </c>
      <c r="E47" s="98" t="s">
        <v>186</v>
      </c>
      <c r="F47" s="98"/>
      <c r="G47" s="98"/>
      <c r="H47" s="158"/>
      <c r="I47" s="151">
        <f t="shared" si="0"/>
        <v>0</v>
      </c>
      <c r="J47" s="151">
        <f t="shared" si="0"/>
        <v>0</v>
      </c>
    </row>
    <row r="48" spans="1:10" ht="42.75" hidden="1">
      <c r="A48" s="3"/>
      <c r="B48" s="164" t="s">
        <v>187</v>
      </c>
      <c r="C48" s="130" t="s">
        <v>362</v>
      </c>
      <c r="D48" s="130" t="s">
        <v>369</v>
      </c>
      <c r="E48" s="130" t="s">
        <v>186</v>
      </c>
      <c r="F48" s="130" t="s">
        <v>145</v>
      </c>
      <c r="G48" s="130"/>
      <c r="H48" s="160"/>
      <c r="I48" s="166">
        <f t="shared" si="0"/>
        <v>0</v>
      </c>
      <c r="J48" s="166">
        <f t="shared" si="0"/>
        <v>0</v>
      </c>
    </row>
    <row r="49" spans="1:10" ht="22.5" hidden="1">
      <c r="A49" s="3"/>
      <c r="B49" s="150" t="s">
        <v>188</v>
      </c>
      <c r="C49" s="112" t="s">
        <v>362</v>
      </c>
      <c r="D49" s="112" t="s">
        <v>369</v>
      </c>
      <c r="E49" s="112" t="s">
        <v>186</v>
      </c>
      <c r="F49" s="112" t="s">
        <v>145</v>
      </c>
      <c r="G49" s="112" t="s">
        <v>189</v>
      </c>
      <c r="H49" s="162"/>
      <c r="I49" s="163">
        <f t="shared" si="0"/>
        <v>0</v>
      </c>
      <c r="J49" s="163">
        <f t="shared" si="0"/>
        <v>0</v>
      </c>
    </row>
    <row r="50" spans="1:10" ht="12.75" hidden="1">
      <c r="A50" s="3"/>
      <c r="B50" s="169" t="s">
        <v>190</v>
      </c>
      <c r="C50" s="116" t="s">
        <v>362</v>
      </c>
      <c r="D50" s="116" t="s">
        <v>369</v>
      </c>
      <c r="E50" s="116" t="s">
        <v>186</v>
      </c>
      <c r="F50" s="116" t="s">
        <v>145</v>
      </c>
      <c r="G50" s="116" t="s">
        <v>189</v>
      </c>
      <c r="H50" s="148" t="s">
        <v>151</v>
      </c>
      <c r="I50" s="156"/>
      <c r="J50" s="156"/>
    </row>
    <row r="51" spans="1:10" ht="12.75">
      <c r="A51" s="3"/>
      <c r="B51" s="134" t="s">
        <v>357</v>
      </c>
      <c r="C51" s="96" t="s">
        <v>362</v>
      </c>
      <c r="D51" s="96" t="s">
        <v>11</v>
      </c>
      <c r="E51" s="96"/>
      <c r="F51" s="96"/>
      <c r="G51" s="96"/>
      <c r="H51" s="167"/>
      <c r="I51" s="155">
        <f aca="true" t="shared" si="1" ref="I51:J54">I52</f>
        <v>50</v>
      </c>
      <c r="J51" s="155">
        <f t="shared" si="1"/>
        <v>50</v>
      </c>
    </row>
    <row r="52" spans="1:10" ht="32.25">
      <c r="A52" s="3"/>
      <c r="B52" s="137" t="s">
        <v>191</v>
      </c>
      <c r="C52" s="98" t="s">
        <v>362</v>
      </c>
      <c r="D52" s="98">
        <v>11</v>
      </c>
      <c r="E52" s="98" t="s">
        <v>363</v>
      </c>
      <c r="F52" s="98"/>
      <c r="G52" s="98"/>
      <c r="H52" s="110"/>
      <c r="I52" s="151">
        <f t="shared" si="1"/>
        <v>50</v>
      </c>
      <c r="J52" s="151">
        <f t="shared" si="1"/>
        <v>50</v>
      </c>
    </row>
    <row r="53" spans="1:10" ht="32.25">
      <c r="A53" s="3"/>
      <c r="B53" s="168" t="s">
        <v>192</v>
      </c>
      <c r="C53" s="130" t="s">
        <v>362</v>
      </c>
      <c r="D53" s="130" t="s">
        <v>11</v>
      </c>
      <c r="E53" s="130" t="s">
        <v>363</v>
      </c>
      <c r="F53" s="130" t="s">
        <v>145</v>
      </c>
      <c r="G53" s="130"/>
      <c r="H53" s="131"/>
      <c r="I53" s="166">
        <f t="shared" si="1"/>
        <v>50</v>
      </c>
      <c r="J53" s="166">
        <f t="shared" si="1"/>
        <v>50</v>
      </c>
    </row>
    <row r="54" spans="1:10" ht="12.75">
      <c r="A54" s="3"/>
      <c r="B54" s="100" t="s">
        <v>193</v>
      </c>
      <c r="C54" s="101" t="s">
        <v>362</v>
      </c>
      <c r="D54" s="101" t="s">
        <v>11</v>
      </c>
      <c r="E54" s="101" t="s">
        <v>363</v>
      </c>
      <c r="F54" s="101" t="s">
        <v>145</v>
      </c>
      <c r="G54" s="101" t="s">
        <v>194</v>
      </c>
      <c r="H54" s="112"/>
      <c r="I54" s="202">
        <f t="shared" si="1"/>
        <v>50</v>
      </c>
      <c r="J54" s="202">
        <f t="shared" si="1"/>
        <v>50</v>
      </c>
    </row>
    <row r="55" spans="1:10" ht="12.75">
      <c r="A55" s="3"/>
      <c r="B55" s="117" t="s">
        <v>178</v>
      </c>
      <c r="C55" s="244"/>
      <c r="D55" s="244"/>
      <c r="E55" s="244"/>
      <c r="F55" s="244"/>
      <c r="G55" s="244"/>
      <c r="H55" s="111" t="s">
        <v>175</v>
      </c>
      <c r="I55" s="222">
        <v>50</v>
      </c>
      <c r="J55" s="222">
        <v>50</v>
      </c>
    </row>
    <row r="56" spans="1:10" ht="12.75">
      <c r="A56" s="3"/>
      <c r="B56" s="134" t="s">
        <v>372</v>
      </c>
      <c r="C56" s="96" t="s">
        <v>362</v>
      </c>
      <c r="D56" s="96" t="s">
        <v>195</v>
      </c>
      <c r="E56" s="96"/>
      <c r="F56" s="96"/>
      <c r="G56" s="96"/>
      <c r="H56" s="123"/>
      <c r="I56" s="155">
        <f>I57+I61+I66+I70+I74</f>
        <v>2211.8999999999996</v>
      </c>
      <c r="J56" s="155">
        <f>J57+J61+J66+J70+J74</f>
        <v>2365.1</v>
      </c>
    </row>
    <row r="57" spans="1:10" ht="21.75">
      <c r="A57" s="3"/>
      <c r="B57" s="137" t="s">
        <v>158</v>
      </c>
      <c r="C57" s="98" t="s">
        <v>362</v>
      </c>
      <c r="D57" s="98" t="s">
        <v>195</v>
      </c>
      <c r="E57" s="98" t="s">
        <v>159</v>
      </c>
      <c r="F57" s="98"/>
      <c r="G57" s="98"/>
      <c r="H57" s="110"/>
      <c r="I57" s="151">
        <f aca="true" t="shared" si="2" ref="I57:J59">I58</f>
        <v>36</v>
      </c>
      <c r="J57" s="151">
        <f t="shared" si="2"/>
        <v>36</v>
      </c>
    </row>
    <row r="58" spans="1:10" ht="21.75">
      <c r="A58" s="3"/>
      <c r="B58" s="168" t="s">
        <v>170</v>
      </c>
      <c r="C58" s="130" t="s">
        <v>362</v>
      </c>
      <c r="D58" s="130" t="s">
        <v>195</v>
      </c>
      <c r="E58" s="130" t="s">
        <v>159</v>
      </c>
      <c r="F58" s="130" t="s">
        <v>171</v>
      </c>
      <c r="G58" s="130"/>
      <c r="H58" s="131"/>
      <c r="I58" s="166">
        <f t="shared" si="2"/>
        <v>36</v>
      </c>
      <c r="J58" s="166">
        <f t="shared" si="2"/>
        <v>36</v>
      </c>
    </row>
    <row r="59" spans="1:10" ht="32.25">
      <c r="A59" s="3"/>
      <c r="B59" s="100" t="s">
        <v>172</v>
      </c>
      <c r="C59" s="101" t="s">
        <v>362</v>
      </c>
      <c r="D59" s="101" t="s">
        <v>195</v>
      </c>
      <c r="E59" s="101" t="s">
        <v>159</v>
      </c>
      <c r="F59" s="101" t="s">
        <v>171</v>
      </c>
      <c r="G59" s="101" t="s">
        <v>173</v>
      </c>
      <c r="H59" s="112"/>
      <c r="I59" s="202">
        <f t="shared" si="2"/>
        <v>36</v>
      </c>
      <c r="J59" s="202">
        <f t="shared" si="2"/>
        <v>36</v>
      </c>
    </row>
    <row r="60" spans="1:10" ht="12.75">
      <c r="A60" s="3"/>
      <c r="B60" s="136"/>
      <c r="C60" s="116" t="s">
        <v>362</v>
      </c>
      <c r="D60" s="116" t="s">
        <v>195</v>
      </c>
      <c r="E60" s="116" t="s">
        <v>159</v>
      </c>
      <c r="F60" s="116" t="s">
        <v>171</v>
      </c>
      <c r="G60" s="116" t="s">
        <v>173</v>
      </c>
      <c r="H60" s="116" t="s">
        <v>204</v>
      </c>
      <c r="I60" s="222">
        <v>36</v>
      </c>
      <c r="J60" s="222">
        <v>36</v>
      </c>
    </row>
    <row r="61" spans="1:10" ht="21.75">
      <c r="A61" s="3"/>
      <c r="B61" s="135" t="s">
        <v>206</v>
      </c>
      <c r="C61" s="98" t="s">
        <v>362</v>
      </c>
      <c r="D61" s="98" t="s">
        <v>195</v>
      </c>
      <c r="E61" s="98" t="s">
        <v>364</v>
      </c>
      <c r="F61" s="98"/>
      <c r="G61" s="98"/>
      <c r="H61" s="110"/>
      <c r="I61" s="151">
        <f>I62</f>
        <v>1449.3999999999999</v>
      </c>
      <c r="J61" s="151">
        <f>J62</f>
        <v>1457.3999999999999</v>
      </c>
    </row>
    <row r="62" spans="1:10" ht="42.75">
      <c r="A62" s="3"/>
      <c r="B62" s="141" t="s">
        <v>207</v>
      </c>
      <c r="C62" s="130" t="s">
        <v>362</v>
      </c>
      <c r="D62" s="130" t="s">
        <v>195</v>
      </c>
      <c r="E62" s="130" t="s">
        <v>364</v>
      </c>
      <c r="F62" s="130" t="s">
        <v>145</v>
      </c>
      <c r="G62" s="130"/>
      <c r="H62" s="131"/>
      <c r="I62" s="166">
        <f>I63</f>
        <v>1449.3999999999999</v>
      </c>
      <c r="J62" s="166">
        <f>J63</f>
        <v>1457.3999999999999</v>
      </c>
    </row>
    <row r="63" spans="1:10" ht="56.25">
      <c r="A63" s="3"/>
      <c r="B63" s="133" t="s">
        <v>208</v>
      </c>
      <c r="C63" s="101" t="s">
        <v>362</v>
      </c>
      <c r="D63" s="101" t="s">
        <v>195</v>
      </c>
      <c r="E63" s="101" t="s">
        <v>364</v>
      </c>
      <c r="F63" s="101" t="s">
        <v>145</v>
      </c>
      <c r="G63" s="101" t="s">
        <v>197</v>
      </c>
      <c r="H63" s="112"/>
      <c r="I63" s="202">
        <f>I64+I65</f>
        <v>1449.3999999999999</v>
      </c>
      <c r="J63" s="202">
        <f>J64+J65</f>
        <v>1457.3999999999999</v>
      </c>
    </row>
    <row r="64" spans="1:10" ht="33.75">
      <c r="A64" s="3"/>
      <c r="B64" s="118" t="s">
        <v>152</v>
      </c>
      <c r="C64" s="116" t="s">
        <v>362</v>
      </c>
      <c r="D64" s="116" t="s">
        <v>195</v>
      </c>
      <c r="E64" s="116" t="s">
        <v>364</v>
      </c>
      <c r="F64" s="116" t="s">
        <v>145</v>
      </c>
      <c r="G64" s="116" t="s">
        <v>197</v>
      </c>
      <c r="H64" s="116" t="s">
        <v>174</v>
      </c>
      <c r="I64" s="222">
        <v>1305.3</v>
      </c>
      <c r="J64" s="222">
        <v>1305.3</v>
      </c>
    </row>
    <row r="65" spans="1:10" ht="12.75">
      <c r="A65" s="3"/>
      <c r="B65" s="169" t="s">
        <v>190</v>
      </c>
      <c r="C65" s="116" t="s">
        <v>362</v>
      </c>
      <c r="D65" s="116" t="s">
        <v>195</v>
      </c>
      <c r="E65" s="116" t="s">
        <v>364</v>
      </c>
      <c r="F65" s="116" t="s">
        <v>145</v>
      </c>
      <c r="G65" s="116" t="s">
        <v>197</v>
      </c>
      <c r="H65" s="116" t="s">
        <v>151</v>
      </c>
      <c r="I65" s="222">
        <v>144.1</v>
      </c>
      <c r="J65" s="222">
        <v>152.1</v>
      </c>
    </row>
    <row r="66" spans="1:10" ht="12.75">
      <c r="A66" s="3"/>
      <c r="B66" s="135" t="s">
        <v>153</v>
      </c>
      <c r="C66" s="98" t="s">
        <v>362</v>
      </c>
      <c r="D66" s="98" t="s">
        <v>195</v>
      </c>
      <c r="E66" s="98" t="s">
        <v>154</v>
      </c>
      <c r="F66" s="98"/>
      <c r="G66" s="98"/>
      <c r="H66" s="110"/>
      <c r="I66" s="151">
        <f aca="true" t="shared" si="3" ref="I66:J68">I67</f>
        <v>124</v>
      </c>
      <c r="J66" s="151">
        <f t="shared" si="3"/>
        <v>131</v>
      </c>
    </row>
    <row r="67" spans="1:10" ht="12.75">
      <c r="A67" s="3"/>
      <c r="B67" s="141" t="s">
        <v>156</v>
      </c>
      <c r="C67" s="130" t="s">
        <v>362</v>
      </c>
      <c r="D67" s="130" t="s">
        <v>195</v>
      </c>
      <c r="E67" s="130" t="s">
        <v>154</v>
      </c>
      <c r="F67" s="130" t="s">
        <v>157</v>
      </c>
      <c r="G67" s="130"/>
      <c r="H67" s="131"/>
      <c r="I67" s="166">
        <f t="shared" si="3"/>
        <v>124</v>
      </c>
      <c r="J67" s="166">
        <f t="shared" si="3"/>
        <v>131</v>
      </c>
    </row>
    <row r="68" spans="1:10" ht="32.25">
      <c r="A68" s="3"/>
      <c r="B68" s="113" t="s">
        <v>210</v>
      </c>
      <c r="C68" s="101" t="s">
        <v>362</v>
      </c>
      <c r="D68" s="101" t="s">
        <v>195</v>
      </c>
      <c r="E68" s="101" t="s">
        <v>154</v>
      </c>
      <c r="F68" s="101" t="s">
        <v>157</v>
      </c>
      <c r="G68" s="101" t="s">
        <v>198</v>
      </c>
      <c r="H68" s="112"/>
      <c r="I68" s="202">
        <f t="shared" si="3"/>
        <v>124</v>
      </c>
      <c r="J68" s="202">
        <f t="shared" si="3"/>
        <v>131</v>
      </c>
    </row>
    <row r="69" spans="1:10" ht="12.75">
      <c r="A69" s="3"/>
      <c r="B69" s="169" t="s">
        <v>190</v>
      </c>
      <c r="C69" s="116" t="s">
        <v>362</v>
      </c>
      <c r="D69" s="116" t="s">
        <v>195</v>
      </c>
      <c r="E69" s="116" t="s">
        <v>154</v>
      </c>
      <c r="F69" s="116" t="s">
        <v>157</v>
      </c>
      <c r="G69" s="116" t="s">
        <v>198</v>
      </c>
      <c r="H69" s="127">
        <v>200</v>
      </c>
      <c r="I69" s="222">
        <v>124</v>
      </c>
      <c r="J69" s="222">
        <v>131</v>
      </c>
    </row>
    <row r="70" spans="1:10" ht="12.75">
      <c r="A70" s="3"/>
      <c r="B70" s="97" t="s">
        <v>142</v>
      </c>
      <c r="C70" s="98" t="s">
        <v>362</v>
      </c>
      <c r="D70" s="98" t="s">
        <v>195</v>
      </c>
      <c r="E70" s="98" t="s">
        <v>143</v>
      </c>
      <c r="F70" s="98"/>
      <c r="G70" s="98"/>
      <c r="H70" s="110"/>
      <c r="I70" s="151">
        <f aca="true" t="shared" si="4" ref="I70:J72">I71</f>
        <v>106</v>
      </c>
      <c r="J70" s="151">
        <f t="shared" si="4"/>
        <v>112</v>
      </c>
    </row>
    <row r="71" spans="1:10" ht="12.75">
      <c r="A71" s="3"/>
      <c r="B71" s="171" t="s">
        <v>144</v>
      </c>
      <c r="C71" s="130" t="s">
        <v>362</v>
      </c>
      <c r="D71" s="130" t="s">
        <v>195</v>
      </c>
      <c r="E71" s="130" t="s">
        <v>143</v>
      </c>
      <c r="F71" s="130" t="s">
        <v>145</v>
      </c>
      <c r="G71" s="130"/>
      <c r="H71" s="131"/>
      <c r="I71" s="166">
        <f t="shared" si="4"/>
        <v>106</v>
      </c>
      <c r="J71" s="166">
        <f t="shared" si="4"/>
        <v>112</v>
      </c>
    </row>
    <row r="72" spans="1:10" ht="32.25">
      <c r="A72" s="3"/>
      <c r="B72" s="113" t="s">
        <v>209</v>
      </c>
      <c r="C72" s="101" t="s">
        <v>362</v>
      </c>
      <c r="D72" s="101" t="s">
        <v>195</v>
      </c>
      <c r="E72" s="101" t="s">
        <v>143</v>
      </c>
      <c r="F72" s="101" t="s">
        <v>145</v>
      </c>
      <c r="G72" s="101" t="s">
        <v>198</v>
      </c>
      <c r="H72" s="112"/>
      <c r="I72" s="202">
        <f t="shared" si="4"/>
        <v>106</v>
      </c>
      <c r="J72" s="202">
        <f t="shared" si="4"/>
        <v>112</v>
      </c>
    </row>
    <row r="73" spans="1:10" ht="12.75">
      <c r="A73" s="3"/>
      <c r="B73" s="169" t="s">
        <v>190</v>
      </c>
      <c r="C73" s="116" t="s">
        <v>362</v>
      </c>
      <c r="D73" s="116" t="s">
        <v>195</v>
      </c>
      <c r="E73" s="116" t="s">
        <v>143</v>
      </c>
      <c r="F73" s="116" t="s">
        <v>145</v>
      </c>
      <c r="G73" s="116" t="s">
        <v>198</v>
      </c>
      <c r="H73" s="116">
        <v>200</v>
      </c>
      <c r="I73" s="156">
        <v>106</v>
      </c>
      <c r="J73" s="156">
        <v>112</v>
      </c>
    </row>
    <row r="74" spans="1:10" ht="32.25">
      <c r="A74" s="3"/>
      <c r="B74" s="135" t="s">
        <v>211</v>
      </c>
      <c r="C74" s="98" t="s">
        <v>362</v>
      </c>
      <c r="D74" s="98" t="s">
        <v>195</v>
      </c>
      <c r="E74" s="98" t="s">
        <v>362</v>
      </c>
      <c r="F74" s="98"/>
      <c r="G74" s="98"/>
      <c r="H74" s="110"/>
      <c r="I74" s="151">
        <f>I75+I78+I81</f>
        <v>496.5</v>
      </c>
      <c r="J74" s="151">
        <f>J75+J78+J81</f>
        <v>628.7</v>
      </c>
    </row>
    <row r="75" spans="1:10" ht="53.25">
      <c r="A75" s="3"/>
      <c r="B75" s="141" t="s">
        <v>212</v>
      </c>
      <c r="C75" s="130" t="s">
        <v>362</v>
      </c>
      <c r="D75" s="130" t="s">
        <v>195</v>
      </c>
      <c r="E75" s="130" t="s">
        <v>362</v>
      </c>
      <c r="F75" s="130" t="s">
        <v>145</v>
      </c>
      <c r="G75" s="130"/>
      <c r="H75" s="131"/>
      <c r="I75" s="166">
        <f>I76</f>
        <v>100</v>
      </c>
      <c r="J75" s="166" t="str">
        <f>J76</f>
        <v>200</v>
      </c>
    </row>
    <row r="76" spans="1:10" ht="63.75">
      <c r="A76" s="3"/>
      <c r="B76" s="100" t="s">
        <v>213</v>
      </c>
      <c r="C76" s="101" t="s">
        <v>362</v>
      </c>
      <c r="D76" s="101" t="s">
        <v>195</v>
      </c>
      <c r="E76" s="101" t="s">
        <v>362</v>
      </c>
      <c r="F76" s="101" t="s">
        <v>145</v>
      </c>
      <c r="G76" s="101" t="s">
        <v>199</v>
      </c>
      <c r="H76" s="126"/>
      <c r="I76" s="202">
        <f>I77</f>
        <v>100</v>
      </c>
      <c r="J76" s="202" t="str">
        <f>J77</f>
        <v>200</v>
      </c>
    </row>
    <row r="77" spans="1:10" ht="12.75">
      <c r="A77" s="3"/>
      <c r="B77" s="169" t="s">
        <v>190</v>
      </c>
      <c r="C77" s="116" t="s">
        <v>362</v>
      </c>
      <c r="D77" s="116" t="s">
        <v>195</v>
      </c>
      <c r="E77" s="116" t="s">
        <v>362</v>
      </c>
      <c r="F77" s="116" t="s">
        <v>145</v>
      </c>
      <c r="G77" s="116" t="s">
        <v>199</v>
      </c>
      <c r="H77" s="116">
        <v>200</v>
      </c>
      <c r="I77" s="156">
        <v>100</v>
      </c>
      <c r="J77" s="156" t="s">
        <v>151</v>
      </c>
    </row>
    <row r="78" spans="1:10" ht="53.25">
      <c r="A78" s="3"/>
      <c r="B78" s="141" t="s">
        <v>214</v>
      </c>
      <c r="C78" s="130" t="s">
        <v>362</v>
      </c>
      <c r="D78" s="130" t="s">
        <v>195</v>
      </c>
      <c r="E78" s="130" t="s">
        <v>362</v>
      </c>
      <c r="F78" s="130" t="s">
        <v>157</v>
      </c>
      <c r="G78" s="130"/>
      <c r="H78" s="132"/>
      <c r="I78" s="166">
        <f>I79</f>
        <v>366.5</v>
      </c>
      <c r="J78" s="166">
        <f>J79</f>
        <v>378.7</v>
      </c>
    </row>
    <row r="79" spans="1:10" ht="63.75">
      <c r="A79" s="3"/>
      <c r="B79" s="113" t="s">
        <v>215</v>
      </c>
      <c r="C79" s="101" t="s">
        <v>362</v>
      </c>
      <c r="D79" s="101" t="s">
        <v>195</v>
      </c>
      <c r="E79" s="101" t="s">
        <v>362</v>
      </c>
      <c r="F79" s="101" t="s">
        <v>157</v>
      </c>
      <c r="G79" s="101" t="s">
        <v>200</v>
      </c>
      <c r="H79" s="126"/>
      <c r="I79" s="202">
        <f>I80</f>
        <v>366.5</v>
      </c>
      <c r="J79" s="202">
        <f>J80</f>
        <v>378.7</v>
      </c>
    </row>
    <row r="80" spans="1:10" ht="12.75">
      <c r="A80" s="3"/>
      <c r="B80" s="169" t="s">
        <v>190</v>
      </c>
      <c r="C80" s="116" t="s">
        <v>362</v>
      </c>
      <c r="D80" s="116" t="s">
        <v>195</v>
      </c>
      <c r="E80" s="116" t="s">
        <v>362</v>
      </c>
      <c r="F80" s="116" t="s">
        <v>157</v>
      </c>
      <c r="G80" s="116" t="s">
        <v>200</v>
      </c>
      <c r="H80" s="116" t="s">
        <v>151</v>
      </c>
      <c r="I80" s="156">
        <v>366.5</v>
      </c>
      <c r="J80" s="156">
        <v>378.7</v>
      </c>
    </row>
    <row r="81" spans="1:10" ht="53.25">
      <c r="A81" s="3"/>
      <c r="B81" s="141" t="s">
        <v>245</v>
      </c>
      <c r="C81" s="130" t="s">
        <v>362</v>
      </c>
      <c r="D81" s="130" t="s">
        <v>195</v>
      </c>
      <c r="E81" s="130" t="s">
        <v>362</v>
      </c>
      <c r="F81" s="130" t="s">
        <v>171</v>
      </c>
      <c r="G81" s="130"/>
      <c r="H81" s="132"/>
      <c r="I81" s="166">
        <f>I82</f>
        <v>30</v>
      </c>
      <c r="J81" s="166">
        <f>J82</f>
        <v>50</v>
      </c>
    </row>
    <row r="82" spans="1:10" ht="63.75">
      <c r="A82" s="3"/>
      <c r="B82" s="113" t="s">
        <v>246</v>
      </c>
      <c r="C82" s="101" t="s">
        <v>362</v>
      </c>
      <c r="D82" s="101" t="s">
        <v>195</v>
      </c>
      <c r="E82" s="101" t="s">
        <v>362</v>
      </c>
      <c r="F82" s="101" t="s">
        <v>171</v>
      </c>
      <c r="G82" s="101" t="s">
        <v>203</v>
      </c>
      <c r="H82" s="126"/>
      <c r="I82" s="202">
        <f>I83</f>
        <v>30</v>
      </c>
      <c r="J82" s="202">
        <f>J83</f>
        <v>50</v>
      </c>
    </row>
    <row r="83" spans="1:10" ht="16.5" customHeight="1">
      <c r="A83" s="3"/>
      <c r="B83" s="323" t="s">
        <v>190</v>
      </c>
      <c r="C83" s="324" t="s">
        <v>362</v>
      </c>
      <c r="D83" s="324" t="s">
        <v>195</v>
      </c>
      <c r="E83" s="324" t="s">
        <v>362</v>
      </c>
      <c r="F83" s="324" t="s">
        <v>171</v>
      </c>
      <c r="G83" s="324" t="s">
        <v>203</v>
      </c>
      <c r="H83" s="325">
        <v>200</v>
      </c>
      <c r="I83" s="326">
        <v>30</v>
      </c>
      <c r="J83" s="326">
        <v>50</v>
      </c>
    </row>
    <row r="84" spans="1:10" ht="12.75">
      <c r="A84" s="3"/>
      <c r="B84" s="191" t="s">
        <v>270</v>
      </c>
      <c r="C84" s="192" t="s">
        <v>364</v>
      </c>
      <c r="D84" s="192"/>
      <c r="E84" s="327"/>
      <c r="F84" s="327"/>
      <c r="G84" s="327"/>
      <c r="H84" s="328"/>
      <c r="I84" s="329">
        <f aca="true" t="shared" si="5" ref="I84:J87">I85</f>
        <v>154.9</v>
      </c>
      <c r="J84" s="329">
        <f t="shared" si="5"/>
        <v>154.9</v>
      </c>
    </row>
    <row r="85" spans="1:10" ht="12.75">
      <c r="A85" s="3"/>
      <c r="B85" s="330" t="s">
        <v>358</v>
      </c>
      <c r="C85" s="331" t="s">
        <v>364</v>
      </c>
      <c r="D85" s="331" t="s">
        <v>363</v>
      </c>
      <c r="E85" s="332"/>
      <c r="F85" s="332"/>
      <c r="G85" s="332"/>
      <c r="H85" s="333"/>
      <c r="I85" s="334">
        <f t="shared" si="5"/>
        <v>154.9</v>
      </c>
      <c r="J85" s="334">
        <f t="shared" si="5"/>
        <v>154.9</v>
      </c>
    </row>
    <row r="86" spans="1:10" ht="12.75">
      <c r="A86" s="3"/>
      <c r="B86" s="335" t="s">
        <v>247</v>
      </c>
      <c r="C86" s="336" t="s">
        <v>364</v>
      </c>
      <c r="D86" s="336" t="s">
        <v>363</v>
      </c>
      <c r="E86" s="337" t="s">
        <v>93</v>
      </c>
      <c r="F86" s="337" t="s">
        <v>248</v>
      </c>
      <c r="G86" s="337" t="s">
        <v>161</v>
      </c>
      <c r="H86" s="338"/>
      <c r="I86" s="339">
        <f t="shared" si="5"/>
        <v>154.9</v>
      </c>
      <c r="J86" s="339">
        <f t="shared" si="5"/>
        <v>154.9</v>
      </c>
    </row>
    <row r="87" spans="1:10" ht="12.75">
      <c r="A87" s="3"/>
      <c r="B87" s="340" t="s">
        <v>249</v>
      </c>
      <c r="C87" s="341" t="s">
        <v>364</v>
      </c>
      <c r="D87" s="341" t="s">
        <v>363</v>
      </c>
      <c r="E87" s="324" t="s">
        <v>93</v>
      </c>
      <c r="F87" s="324" t="s">
        <v>250</v>
      </c>
      <c r="G87" s="324" t="s">
        <v>161</v>
      </c>
      <c r="H87" s="325"/>
      <c r="I87" s="342">
        <f t="shared" si="5"/>
        <v>154.9</v>
      </c>
      <c r="J87" s="342">
        <f t="shared" si="5"/>
        <v>154.9</v>
      </c>
    </row>
    <row r="88" spans="1:10" ht="38.25">
      <c r="A88" s="3"/>
      <c r="B88" s="340" t="s">
        <v>251</v>
      </c>
      <c r="C88" s="341" t="s">
        <v>364</v>
      </c>
      <c r="D88" s="341" t="s">
        <v>363</v>
      </c>
      <c r="E88" s="324" t="s">
        <v>93</v>
      </c>
      <c r="F88" s="324" t="s">
        <v>250</v>
      </c>
      <c r="G88" s="324" t="s">
        <v>252</v>
      </c>
      <c r="H88" s="325"/>
      <c r="I88" s="343">
        <f>I89+I90</f>
        <v>154.9</v>
      </c>
      <c r="J88" s="343">
        <f>J89+J90</f>
        <v>154.9</v>
      </c>
    </row>
    <row r="89" spans="1:10" ht="89.25">
      <c r="A89" s="3"/>
      <c r="B89" s="340" t="s">
        <v>253</v>
      </c>
      <c r="C89" s="341" t="s">
        <v>364</v>
      </c>
      <c r="D89" s="341" t="s">
        <v>363</v>
      </c>
      <c r="E89" s="324" t="s">
        <v>93</v>
      </c>
      <c r="F89" s="324" t="s">
        <v>250</v>
      </c>
      <c r="G89" s="324" t="s">
        <v>252</v>
      </c>
      <c r="H89" s="341" t="s">
        <v>174</v>
      </c>
      <c r="I89" s="343">
        <v>152.6</v>
      </c>
      <c r="J89" s="343">
        <v>152.6</v>
      </c>
    </row>
    <row r="90" spans="1:10" ht="25.5">
      <c r="A90" s="3"/>
      <c r="B90" s="323" t="s">
        <v>190</v>
      </c>
      <c r="C90" s="341" t="s">
        <v>364</v>
      </c>
      <c r="D90" s="341" t="s">
        <v>363</v>
      </c>
      <c r="E90" s="324" t="s">
        <v>93</v>
      </c>
      <c r="F90" s="324" t="s">
        <v>250</v>
      </c>
      <c r="G90" s="324" t="s">
        <v>252</v>
      </c>
      <c r="H90" s="341" t="s">
        <v>151</v>
      </c>
      <c r="I90" s="343">
        <v>2.3</v>
      </c>
      <c r="J90" s="343">
        <v>2.3</v>
      </c>
    </row>
    <row r="91" spans="1:10" ht="12.75">
      <c r="A91" s="3"/>
      <c r="B91" s="191" t="s">
        <v>269</v>
      </c>
      <c r="C91" s="192" t="s">
        <v>363</v>
      </c>
      <c r="D91" s="192"/>
      <c r="E91" s="344"/>
      <c r="F91" s="344"/>
      <c r="G91" s="344"/>
      <c r="H91" s="345"/>
      <c r="I91" s="346">
        <f>I92+I104</f>
        <v>100</v>
      </c>
      <c r="J91" s="346">
        <f>J92+J104</f>
        <v>100</v>
      </c>
    </row>
    <row r="92" spans="1:10" ht="25.5">
      <c r="A92" s="3"/>
      <c r="B92" s="347" t="s">
        <v>254</v>
      </c>
      <c r="C92" s="332" t="s">
        <v>363</v>
      </c>
      <c r="D92" s="332" t="s">
        <v>423</v>
      </c>
      <c r="E92" s="348"/>
      <c r="F92" s="348"/>
      <c r="G92" s="348"/>
      <c r="H92" s="348"/>
      <c r="I92" s="349">
        <f>I93+I97</f>
        <v>65</v>
      </c>
      <c r="J92" s="349">
        <f>J93+J97</f>
        <v>65</v>
      </c>
    </row>
    <row r="93" spans="1:10" ht="33.75" customHeight="1" hidden="1">
      <c r="A93" s="3"/>
      <c r="B93" s="350" t="s">
        <v>158</v>
      </c>
      <c r="C93" s="337" t="s">
        <v>363</v>
      </c>
      <c r="D93" s="337" t="s">
        <v>423</v>
      </c>
      <c r="E93" s="337" t="s">
        <v>159</v>
      </c>
      <c r="F93" s="337"/>
      <c r="G93" s="337"/>
      <c r="H93" s="351"/>
      <c r="I93" s="352">
        <f aca="true" t="shared" si="6" ref="I93:J95">I94</f>
        <v>0</v>
      </c>
      <c r="J93" s="352">
        <f t="shared" si="6"/>
        <v>0</v>
      </c>
    </row>
    <row r="94" spans="1:10" ht="51" hidden="1">
      <c r="A94" s="3"/>
      <c r="B94" s="353" t="s">
        <v>160</v>
      </c>
      <c r="C94" s="354" t="s">
        <v>363</v>
      </c>
      <c r="D94" s="354" t="s">
        <v>423</v>
      </c>
      <c r="E94" s="354">
        <v>97</v>
      </c>
      <c r="F94" s="354">
        <v>2</v>
      </c>
      <c r="G94" s="354" t="s">
        <v>161</v>
      </c>
      <c r="H94" s="355"/>
      <c r="I94" s="356">
        <f t="shared" si="6"/>
        <v>0</v>
      </c>
      <c r="J94" s="356">
        <f t="shared" si="6"/>
        <v>0</v>
      </c>
    </row>
    <row r="95" spans="1:10" ht="25.5" hidden="1">
      <c r="A95" s="3"/>
      <c r="B95" s="357" t="s">
        <v>437</v>
      </c>
      <c r="C95" s="358" t="s">
        <v>363</v>
      </c>
      <c r="D95" s="358" t="s">
        <v>423</v>
      </c>
      <c r="E95" s="358" t="s">
        <v>159</v>
      </c>
      <c r="F95" s="358" t="s">
        <v>157</v>
      </c>
      <c r="G95" s="358" t="s">
        <v>255</v>
      </c>
      <c r="H95" s="359"/>
      <c r="I95" s="360">
        <f t="shared" si="6"/>
        <v>0</v>
      </c>
      <c r="J95" s="360">
        <f t="shared" si="6"/>
        <v>0</v>
      </c>
    </row>
    <row r="96" spans="1:10" ht="63.75" hidden="1">
      <c r="A96" s="3"/>
      <c r="B96" s="361" t="s">
        <v>256</v>
      </c>
      <c r="C96" s="324" t="s">
        <v>363</v>
      </c>
      <c r="D96" s="324" t="s">
        <v>423</v>
      </c>
      <c r="E96" s="324" t="s">
        <v>159</v>
      </c>
      <c r="F96" s="324" t="s">
        <v>157</v>
      </c>
      <c r="G96" s="324" t="s">
        <v>255</v>
      </c>
      <c r="H96" s="325">
        <v>500</v>
      </c>
      <c r="I96" s="343"/>
      <c r="J96" s="343"/>
    </row>
    <row r="97" spans="1:10" ht="51">
      <c r="A97" s="3"/>
      <c r="B97" s="350" t="s">
        <v>259</v>
      </c>
      <c r="C97" s="337" t="s">
        <v>363</v>
      </c>
      <c r="D97" s="337" t="s">
        <v>423</v>
      </c>
      <c r="E97" s="337" t="s">
        <v>363</v>
      </c>
      <c r="F97" s="337"/>
      <c r="G97" s="337"/>
      <c r="H97" s="351"/>
      <c r="I97" s="352">
        <f>I98+I101</f>
        <v>65</v>
      </c>
      <c r="J97" s="352">
        <f>J98+J101</f>
        <v>65</v>
      </c>
    </row>
    <row r="98" spans="1:10" ht="89.25">
      <c r="A98" s="3"/>
      <c r="B98" s="362" t="s">
        <v>260</v>
      </c>
      <c r="C98" s="354" t="s">
        <v>363</v>
      </c>
      <c r="D98" s="354" t="s">
        <v>423</v>
      </c>
      <c r="E98" s="354" t="s">
        <v>363</v>
      </c>
      <c r="F98" s="354" t="s">
        <v>145</v>
      </c>
      <c r="G98" s="354"/>
      <c r="H98" s="363"/>
      <c r="I98" s="356">
        <f>I99</f>
        <v>50</v>
      </c>
      <c r="J98" s="356">
        <f>J99</f>
        <v>50</v>
      </c>
    </row>
    <row r="99" spans="1:10" ht="102">
      <c r="A99" s="3"/>
      <c r="B99" s="364" t="s">
        <v>262</v>
      </c>
      <c r="C99" s="365" t="s">
        <v>363</v>
      </c>
      <c r="D99" s="365" t="s">
        <v>423</v>
      </c>
      <c r="E99" s="365" t="s">
        <v>363</v>
      </c>
      <c r="F99" s="365" t="s">
        <v>145</v>
      </c>
      <c r="G99" s="365" t="s">
        <v>257</v>
      </c>
      <c r="H99" s="358"/>
      <c r="I99" s="366">
        <f>I100</f>
        <v>50</v>
      </c>
      <c r="J99" s="366">
        <f>J100</f>
        <v>50</v>
      </c>
    </row>
    <row r="100" spans="1:10" ht="25.5">
      <c r="A100" s="3"/>
      <c r="B100" s="323" t="s">
        <v>190</v>
      </c>
      <c r="C100" s="324" t="s">
        <v>363</v>
      </c>
      <c r="D100" s="324" t="s">
        <v>423</v>
      </c>
      <c r="E100" s="324" t="s">
        <v>363</v>
      </c>
      <c r="F100" s="324" t="s">
        <v>145</v>
      </c>
      <c r="G100" s="324" t="s">
        <v>257</v>
      </c>
      <c r="H100" s="324" t="s">
        <v>151</v>
      </c>
      <c r="I100" s="343">
        <v>50</v>
      </c>
      <c r="J100" s="343">
        <v>50</v>
      </c>
    </row>
    <row r="101" spans="1:10" ht="63.75">
      <c r="A101" s="3"/>
      <c r="B101" s="362" t="s">
        <v>263</v>
      </c>
      <c r="C101" s="354" t="s">
        <v>363</v>
      </c>
      <c r="D101" s="354" t="s">
        <v>423</v>
      </c>
      <c r="E101" s="354" t="s">
        <v>363</v>
      </c>
      <c r="F101" s="354" t="s">
        <v>157</v>
      </c>
      <c r="G101" s="354"/>
      <c r="H101" s="363"/>
      <c r="I101" s="356">
        <f>I102</f>
        <v>15</v>
      </c>
      <c r="J101" s="356">
        <f>J102</f>
        <v>15</v>
      </c>
    </row>
    <row r="102" spans="1:10" ht="76.5">
      <c r="A102" s="3"/>
      <c r="B102" s="364" t="s">
        <v>264</v>
      </c>
      <c r="C102" s="365" t="s">
        <v>363</v>
      </c>
      <c r="D102" s="365" t="s">
        <v>423</v>
      </c>
      <c r="E102" s="365" t="s">
        <v>363</v>
      </c>
      <c r="F102" s="365" t="s">
        <v>157</v>
      </c>
      <c r="G102" s="365" t="s">
        <v>258</v>
      </c>
      <c r="H102" s="358"/>
      <c r="I102" s="366">
        <f>I103</f>
        <v>15</v>
      </c>
      <c r="J102" s="366">
        <f>J103</f>
        <v>15</v>
      </c>
    </row>
    <row r="103" spans="1:10" ht="25.5">
      <c r="A103" s="3"/>
      <c r="B103" s="323" t="s">
        <v>190</v>
      </c>
      <c r="C103" s="367" t="s">
        <v>363</v>
      </c>
      <c r="D103" s="367" t="s">
        <v>423</v>
      </c>
      <c r="E103" s="367" t="s">
        <v>363</v>
      </c>
      <c r="F103" s="367" t="s">
        <v>157</v>
      </c>
      <c r="G103" s="367" t="s">
        <v>258</v>
      </c>
      <c r="H103" s="367" t="s">
        <v>151</v>
      </c>
      <c r="I103" s="326">
        <v>15</v>
      </c>
      <c r="J103" s="326">
        <v>15</v>
      </c>
    </row>
    <row r="104" spans="1:10" ht="12.75">
      <c r="A104" s="3"/>
      <c r="B104" s="347" t="s">
        <v>265</v>
      </c>
      <c r="C104" s="332" t="s">
        <v>363</v>
      </c>
      <c r="D104" s="332" t="s">
        <v>266</v>
      </c>
      <c r="E104" s="332"/>
      <c r="F104" s="332"/>
      <c r="G104" s="332"/>
      <c r="H104" s="368"/>
      <c r="I104" s="349">
        <f>I105</f>
        <v>35</v>
      </c>
      <c r="J104" s="349">
        <f>J105</f>
        <v>35</v>
      </c>
    </row>
    <row r="105" spans="1:10" ht="51">
      <c r="A105" s="3"/>
      <c r="B105" s="350" t="s">
        <v>277</v>
      </c>
      <c r="C105" s="337" t="s">
        <v>363</v>
      </c>
      <c r="D105" s="337" t="s">
        <v>266</v>
      </c>
      <c r="E105" s="337" t="s">
        <v>363</v>
      </c>
      <c r="F105" s="337"/>
      <c r="G105" s="337"/>
      <c r="H105" s="351"/>
      <c r="I105" s="352">
        <f>I106</f>
        <v>35</v>
      </c>
      <c r="J105" s="352">
        <f>J106</f>
        <v>35</v>
      </c>
    </row>
    <row r="106" spans="1:10" ht="63.75">
      <c r="A106" s="3"/>
      <c r="B106" s="353" t="s">
        <v>278</v>
      </c>
      <c r="C106" s="354" t="s">
        <v>363</v>
      </c>
      <c r="D106" s="354" t="s">
        <v>266</v>
      </c>
      <c r="E106" s="354" t="s">
        <v>363</v>
      </c>
      <c r="F106" s="354" t="s">
        <v>171</v>
      </c>
      <c r="G106" s="354"/>
      <c r="H106" s="363"/>
      <c r="I106" s="356">
        <f>I107+I109</f>
        <v>35</v>
      </c>
      <c r="J106" s="356">
        <f>J107+J109</f>
        <v>35</v>
      </c>
    </row>
    <row r="107" spans="1:10" ht="89.25">
      <c r="A107" s="3"/>
      <c r="B107" s="369" t="s">
        <v>279</v>
      </c>
      <c r="C107" s="365" t="s">
        <v>363</v>
      </c>
      <c r="D107" s="365" t="s">
        <v>266</v>
      </c>
      <c r="E107" s="365" t="s">
        <v>363</v>
      </c>
      <c r="F107" s="365" t="s">
        <v>171</v>
      </c>
      <c r="G107" s="365" t="s">
        <v>267</v>
      </c>
      <c r="H107" s="358"/>
      <c r="I107" s="366">
        <f>I108</f>
        <v>30</v>
      </c>
      <c r="J107" s="366">
        <f>J108</f>
        <v>30</v>
      </c>
    </row>
    <row r="108" spans="1:10" ht="25.5">
      <c r="A108" s="3"/>
      <c r="B108" s="323" t="s">
        <v>190</v>
      </c>
      <c r="C108" s="324" t="s">
        <v>363</v>
      </c>
      <c r="D108" s="324" t="s">
        <v>266</v>
      </c>
      <c r="E108" s="324" t="s">
        <v>363</v>
      </c>
      <c r="F108" s="324" t="s">
        <v>171</v>
      </c>
      <c r="G108" s="324" t="s">
        <v>267</v>
      </c>
      <c r="H108" s="367" t="s">
        <v>151</v>
      </c>
      <c r="I108" s="326">
        <v>30</v>
      </c>
      <c r="J108" s="326">
        <v>30</v>
      </c>
    </row>
    <row r="109" spans="1:10" ht="76.5">
      <c r="A109" s="3"/>
      <c r="B109" s="364" t="s">
        <v>280</v>
      </c>
      <c r="C109" s="365" t="s">
        <v>363</v>
      </c>
      <c r="D109" s="365" t="s">
        <v>266</v>
      </c>
      <c r="E109" s="365" t="s">
        <v>363</v>
      </c>
      <c r="F109" s="365" t="s">
        <v>171</v>
      </c>
      <c r="G109" s="365" t="s">
        <v>268</v>
      </c>
      <c r="H109" s="358"/>
      <c r="I109" s="366">
        <f>I110</f>
        <v>5</v>
      </c>
      <c r="J109" s="366">
        <f>J110</f>
        <v>5</v>
      </c>
    </row>
    <row r="110" spans="1:10" ht="25.5">
      <c r="A110" s="3"/>
      <c r="B110" s="323" t="s">
        <v>190</v>
      </c>
      <c r="C110" s="324" t="s">
        <v>363</v>
      </c>
      <c r="D110" s="324" t="s">
        <v>266</v>
      </c>
      <c r="E110" s="324" t="s">
        <v>363</v>
      </c>
      <c r="F110" s="324" t="s">
        <v>171</v>
      </c>
      <c r="G110" s="324" t="s">
        <v>268</v>
      </c>
      <c r="H110" s="367" t="s">
        <v>151</v>
      </c>
      <c r="I110" s="326">
        <v>5</v>
      </c>
      <c r="J110" s="326">
        <v>5</v>
      </c>
    </row>
    <row r="111" spans="1:10" ht="12.75">
      <c r="A111" s="3"/>
      <c r="B111" s="197" t="s">
        <v>271</v>
      </c>
      <c r="C111" s="198" t="s">
        <v>366</v>
      </c>
      <c r="D111" s="198"/>
      <c r="E111" s="327"/>
      <c r="F111" s="327"/>
      <c r="G111" s="327"/>
      <c r="H111" s="109"/>
      <c r="I111" s="346">
        <f>I112+I124</f>
        <v>1941</v>
      </c>
      <c r="J111" s="346">
        <f>J112+J124</f>
        <v>2703</v>
      </c>
    </row>
    <row r="112" spans="1:10" ht="12.75">
      <c r="A112" s="3"/>
      <c r="B112" s="370" t="s">
        <v>272</v>
      </c>
      <c r="C112" s="332" t="s">
        <v>366</v>
      </c>
      <c r="D112" s="332" t="s">
        <v>423</v>
      </c>
      <c r="E112" s="371"/>
      <c r="F112" s="371"/>
      <c r="G112" s="371"/>
      <c r="H112" s="368"/>
      <c r="I112" s="372">
        <f>I113</f>
        <v>1941</v>
      </c>
      <c r="J112" s="372">
        <f>J113</f>
        <v>2703</v>
      </c>
    </row>
    <row r="113" spans="1:10" ht="25.5">
      <c r="A113" s="3"/>
      <c r="B113" s="373" t="s">
        <v>281</v>
      </c>
      <c r="C113" s="337" t="s">
        <v>366</v>
      </c>
      <c r="D113" s="337" t="s">
        <v>423</v>
      </c>
      <c r="E113" s="337" t="s">
        <v>366</v>
      </c>
      <c r="F113" s="337"/>
      <c r="G113" s="337"/>
      <c r="H113" s="351"/>
      <c r="I113" s="352">
        <f>I114+I117</f>
        <v>1941</v>
      </c>
      <c r="J113" s="352">
        <f>J114+J117</f>
        <v>2703</v>
      </c>
    </row>
    <row r="114" spans="1:10" ht="51">
      <c r="A114" s="3"/>
      <c r="B114" s="374" t="s">
        <v>282</v>
      </c>
      <c r="C114" s="375" t="s">
        <v>366</v>
      </c>
      <c r="D114" s="375" t="s">
        <v>423</v>
      </c>
      <c r="E114" s="354" t="s">
        <v>366</v>
      </c>
      <c r="F114" s="354" t="s">
        <v>145</v>
      </c>
      <c r="G114" s="354"/>
      <c r="H114" s="363"/>
      <c r="I114" s="356">
        <f>I115</f>
        <v>400</v>
      </c>
      <c r="J114" s="356">
        <f>J115</f>
        <v>400</v>
      </c>
    </row>
    <row r="115" spans="1:10" ht="48.75" customHeight="1">
      <c r="A115" s="3"/>
      <c r="B115" s="369" t="s">
        <v>284</v>
      </c>
      <c r="C115" s="376" t="s">
        <v>366</v>
      </c>
      <c r="D115" s="376" t="s">
        <v>423</v>
      </c>
      <c r="E115" s="365" t="s">
        <v>366</v>
      </c>
      <c r="F115" s="365" t="s">
        <v>145</v>
      </c>
      <c r="G115" s="365" t="s">
        <v>273</v>
      </c>
      <c r="H115" s="358"/>
      <c r="I115" s="366">
        <f>I116</f>
        <v>400</v>
      </c>
      <c r="J115" s="366">
        <f>J116</f>
        <v>400</v>
      </c>
    </row>
    <row r="116" spans="1:10" ht="25.5">
      <c r="A116" s="3"/>
      <c r="B116" s="323" t="s">
        <v>190</v>
      </c>
      <c r="C116" s="377" t="s">
        <v>366</v>
      </c>
      <c r="D116" s="377" t="s">
        <v>423</v>
      </c>
      <c r="E116" s="324" t="s">
        <v>366</v>
      </c>
      <c r="F116" s="324" t="s">
        <v>145</v>
      </c>
      <c r="G116" s="324" t="s">
        <v>273</v>
      </c>
      <c r="H116" s="324" t="s">
        <v>151</v>
      </c>
      <c r="I116" s="343">
        <v>400</v>
      </c>
      <c r="J116" s="343">
        <v>400</v>
      </c>
    </row>
    <row r="117" spans="1:10" ht="63.75">
      <c r="A117" s="3"/>
      <c r="B117" s="378" t="s">
        <v>283</v>
      </c>
      <c r="C117" s="379" t="s">
        <v>366</v>
      </c>
      <c r="D117" s="379" t="s">
        <v>423</v>
      </c>
      <c r="E117" s="354" t="s">
        <v>366</v>
      </c>
      <c r="F117" s="354" t="s">
        <v>157</v>
      </c>
      <c r="G117" s="354"/>
      <c r="H117" s="363"/>
      <c r="I117" s="356">
        <f>I118+I120+I122</f>
        <v>1541</v>
      </c>
      <c r="J117" s="356">
        <f>J118+J120+J122</f>
        <v>2303</v>
      </c>
    </row>
    <row r="118" spans="1:10" ht="89.25" hidden="1">
      <c r="A118" s="3"/>
      <c r="B118" s="369" t="s">
        <v>285</v>
      </c>
      <c r="C118" s="376" t="s">
        <v>366</v>
      </c>
      <c r="D118" s="376" t="s">
        <v>423</v>
      </c>
      <c r="E118" s="365" t="s">
        <v>366</v>
      </c>
      <c r="F118" s="365" t="s">
        <v>157</v>
      </c>
      <c r="G118" s="365" t="s">
        <v>274</v>
      </c>
      <c r="H118" s="358"/>
      <c r="I118" s="366">
        <f>I119</f>
        <v>0</v>
      </c>
      <c r="J118" s="366">
        <f>J119</f>
        <v>0</v>
      </c>
    </row>
    <row r="119" spans="1:10" ht="25.5" hidden="1">
      <c r="A119" s="3"/>
      <c r="B119" s="323" t="s">
        <v>190</v>
      </c>
      <c r="C119" s="377" t="s">
        <v>366</v>
      </c>
      <c r="D119" s="377" t="s">
        <v>423</v>
      </c>
      <c r="E119" s="324" t="s">
        <v>366</v>
      </c>
      <c r="F119" s="324" t="s">
        <v>157</v>
      </c>
      <c r="G119" s="324" t="s">
        <v>274</v>
      </c>
      <c r="H119" s="324" t="s">
        <v>151</v>
      </c>
      <c r="I119" s="343">
        <v>0</v>
      </c>
      <c r="J119" s="343">
        <v>0</v>
      </c>
    </row>
    <row r="120" spans="1:10" ht="114.75" hidden="1">
      <c r="A120" s="3"/>
      <c r="B120" s="369" t="s">
        <v>286</v>
      </c>
      <c r="C120" s="376" t="s">
        <v>366</v>
      </c>
      <c r="D120" s="376" t="s">
        <v>423</v>
      </c>
      <c r="E120" s="365" t="s">
        <v>366</v>
      </c>
      <c r="F120" s="365" t="s">
        <v>157</v>
      </c>
      <c r="G120" s="365" t="s">
        <v>275</v>
      </c>
      <c r="H120" s="358"/>
      <c r="I120" s="366">
        <f>I121</f>
        <v>0</v>
      </c>
      <c r="J120" s="366">
        <f>J121</f>
        <v>0</v>
      </c>
    </row>
    <row r="121" spans="1:10" ht="25.5" hidden="1">
      <c r="A121" s="3"/>
      <c r="B121" s="323" t="s">
        <v>190</v>
      </c>
      <c r="C121" s="377" t="s">
        <v>366</v>
      </c>
      <c r="D121" s="377" t="s">
        <v>423</v>
      </c>
      <c r="E121" s="324" t="s">
        <v>366</v>
      </c>
      <c r="F121" s="324" t="s">
        <v>157</v>
      </c>
      <c r="G121" s="324" t="s">
        <v>275</v>
      </c>
      <c r="H121" s="324" t="s">
        <v>151</v>
      </c>
      <c r="I121" s="343"/>
      <c r="J121" s="343"/>
    </row>
    <row r="122" spans="1:10" ht="74.25" customHeight="1">
      <c r="A122" s="3"/>
      <c r="B122" s="369" t="s">
        <v>287</v>
      </c>
      <c r="C122" s="376" t="s">
        <v>366</v>
      </c>
      <c r="D122" s="376" t="s">
        <v>423</v>
      </c>
      <c r="E122" s="365" t="s">
        <v>366</v>
      </c>
      <c r="F122" s="365" t="s">
        <v>157</v>
      </c>
      <c r="G122" s="365" t="s">
        <v>276</v>
      </c>
      <c r="H122" s="358"/>
      <c r="I122" s="366">
        <f>I123</f>
        <v>1541</v>
      </c>
      <c r="J122" s="366">
        <f>J123</f>
        <v>2303</v>
      </c>
    </row>
    <row r="123" spans="1:10" ht="13.5" customHeight="1">
      <c r="A123" s="3"/>
      <c r="B123" s="323" t="s">
        <v>190</v>
      </c>
      <c r="C123" s="377" t="s">
        <v>366</v>
      </c>
      <c r="D123" s="377" t="s">
        <v>423</v>
      </c>
      <c r="E123" s="324" t="s">
        <v>366</v>
      </c>
      <c r="F123" s="324" t="s">
        <v>157</v>
      </c>
      <c r="G123" s="324" t="s">
        <v>276</v>
      </c>
      <c r="H123" s="324" t="s">
        <v>151</v>
      </c>
      <c r="I123" s="326">
        <v>1541</v>
      </c>
      <c r="J123" s="326">
        <v>2303</v>
      </c>
    </row>
    <row r="124" spans="1:10" ht="12.75" hidden="1">
      <c r="A124" s="3"/>
      <c r="B124" s="370" t="s">
        <v>96</v>
      </c>
      <c r="C124" s="332" t="s">
        <v>366</v>
      </c>
      <c r="D124" s="332" t="s">
        <v>97</v>
      </c>
      <c r="E124" s="371"/>
      <c r="F124" s="371"/>
      <c r="G124" s="371"/>
      <c r="H124" s="368"/>
      <c r="I124" s="372">
        <f>I125</f>
        <v>0</v>
      </c>
      <c r="J124" s="372">
        <f>J125</f>
        <v>0</v>
      </c>
    </row>
    <row r="125" spans="1:10" ht="29.25" customHeight="1" hidden="1">
      <c r="A125" s="3"/>
      <c r="B125" s="380" t="s">
        <v>158</v>
      </c>
      <c r="C125" s="381" t="s">
        <v>366</v>
      </c>
      <c r="D125" s="381" t="s">
        <v>97</v>
      </c>
      <c r="E125" s="381" t="s">
        <v>159</v>
      </c>
      <c r="F125" s="381"/>
      <c r="G125" s="381"/>
      <c r="H125" s="382"/>
      <c r="I125" s="383">
        <f>I126</f>
        <v>0</v>
      </c>
      <c r="J125" s="383">
        <f>J126</f>
        <v>0</v>
      </c>
    </row>
    <row r="126" spans="1:10" ht="51" hidden="1">
      <c r="A126" s="3"/>
      <c r="B126" s="384" t="s">
        <v>160</v>
      </c>
      <c r="C126" s="385" t="s">
        <v>366</v>
      </c>
      <c r="D126" s="385" t="s">
        <v>97</v>
      </c>
      <c r="E126" s="385">
        <v>97</v>
      </c>
      <c r="F126" s="385">
        <v>2</v>
      </c>
      <c r="G126" s="385" t="s">
        <v>161</v>
      </c>
      <c r="H126" s="386"/>
      <c r="I126" s="387">
        <f>I127+I129</f>
        <v>0</v>
      </c>
      <c r="J126" s="387">
        <f>J127+J129</f>
        <v>0</v>
      </c>
    </row>
    <row r="127" spans="1:10" ht="25.5" hidden="1">
      <c r="A127" s="3"/>
      <c r="B127" s="388" t="s">
        <v>438</v>
      </c>
      <c r="C127" s="389" t="s">
        <v>366</v>
      </c>
      <c r="D127" s="389" t="s">
        <v>97</v>
      </c>
      <c r="E127" s="389" t="s">
        <v>159</v>
      </c>
      <c r="F127" s="389" t="s">
        <v>157</v>
      </c>
      <c r="G127" s="389" t="s">
        <v>289</v>
      </c>
      <c r="H127" s="390"/>
      <c r="I127" s="391">
        <f>I128</f>
        <v>0</v>
      </c>
      <c r="J127" s="391">
        <f>J128</f>
        <v>0</v>
      </c>
    </row>
    <row r="128" spans="1:10" ht="63.75" hidden="1">
      <c r="A128" s="3"/>
      <c r="B128" s="20" t="s">
        <v>256</v>
      </c>
      <c r="C128" s="19" t="s">
        <v>366</v>
      </c>
      <c r="D128" s="19" t="s">
        <v>97</v>
      </c>
      <c r="E128" s="19" t="s">
        <v>159</v>
      </c>
      <c r="F128" s="19" t="s">
        <v>157</v>
      </c>
      <c r="G128" s="19" t="s">
        <v>289</v>
      </c>
      <c r="H128" s="392" t="s">
        <v>204</v>
      </c>
      <c r="I128" s="393"/>
      <c r="J128" s="393"/>
    </row>
    <row r="129" spans="1:10" ht="25.5" hidden="1">
      <c r="A129" s="3"/>
      <c r="B129" s="388" t="s">
        <v>439</v>
      </c>
      <c r="C129" s="389" t="s">
        <v>366</v>
      </c>
      <c r="D129" s="389" t="s">
        <v>97</v>
      </c>
      <c r="E129" s="389" t="s">
        <v>159</v>
      </c>
      <c r="F129" s="389" t="s">
        <v>157</v>
      </c>
      <c r="G129" s="389" t="s">
        <v>290</v>
      </c>
      <c r="H129" s="390"/>
      <c r="I129" s="391">
        <f>I130</f>
        <v>0</v>
      </c>
      <c r="J129" s="391">
        <f>J130</f>
        <v>0</v>
      </c>
    </row>
    <row r="130" spans="1:10" ht="63.75" hidden="1">
      <c r="A130" s="3"/>
      <c r="B130" s="20" t="s">
        <v>256</v>
      </c>
      <c r="C130" s="19" t="s">
        <v>366</v>
      </c>
      <c r="D130" s="19" t="s">
        <v>97</v>
      </c>
      <c r="E130" s="19" t="s">
        <v>159</v>
      </c>
      <c r="F130" s="19" t="s">
        <v>157</v>
      </c>
      <c r="G130" s="19" t="s">
        <v>290</v>
      </c>
      <c r="H130" s="392" t="s">
        <v>204</v>
      </c>
      <c r="I130" s="393"/>
      <c r="J130" s="393"/>
    </row>
    <row r="131" spans="1:10" ht="12.75">
      <c r="A131" s="3"/>
      <c r="B131" s="191" t="s">
        <v>292</v>
      </c>
      <c r="C131" s="192" t="s">
        <v>367</v>
      </c>
      <c r="D131" s="192"/>
      <c r="E131" s="327"/>
      <c r="F131" s="327"/>
      <c r="G131" s="394"/>
      <c r="H131" s="395"/>
      <c r="I131" s="396">
        <f>I132+I149+I160+I176</f>
        <v>5992.6</v>
      </c>
      <c r="J131" s="396">
        <f>J132+J149+J160+J176</f>
        <v>6062.200000000001</v>
      </c>
    </row>
    <row r="132" spans="1:10" ht="12.75">
      <c r="A132" s="3"/>
      <c r="B132" s="370" t="s">
        <v>368</v>
      </c>
      <c r="C132" s="332" t="s">
        <v>367</v>
      </c>
      <c r="D132" s="332" t="s">
        <v>362</v>
      </c>
      <c r="E132" s="371"/>
      <c r="F132" s="371"/>
      <c r="G132" s="397"/>
      <c r="H132" s="398"/>
      <c r="I132" s="349">
        <f>I133+I145</f>
        <v>517</v>
      </c>
      <c r="J132" s="349">
        <f>J133+J145</f>
        <v>518</v>
      </c>
    </row>
    <row r="133" spans="1:10" ht="38.25">
      <c r="A133" s="3"/>
      <c r="B133" s="350" t="s">
        <v>295</v>
      </c>
      <c r="C133" s="399" t="s">
        <v>367</v>
      </c>
      <c r="D133" s="399" t="s">
        <v>362</v>
      </c>
      <c r="E133" s="337" t="s">
        <v>367</v>
      </c>
      <c r="F133" s="337"/>
      <c r="G133" s="337"/>
      <c r="H133" s="351"/>
      <c r="I133" s="352">
        <f>I134+I137+I140</f>
        <v>500</v>
      </c>
      <c r="J133" s="352">
        <f>J134+J137+J140</f>
        <v>500</v>
      </c>
    </row>
    <row r="134" spans="1:10" ht="76.5">
      <c r="A134" s="3"/>
      <c r="B134" s="353" t="s">
        <v>296</v>
      </c>
      <c r="C134" s="400" t="s">
        <v>367</v>
      </c>
      <c r="D134" s="400" t="s">
        <v>362</v>
      </c>
      <c r="E134" s="354" t="s">
        <v>367</v>
      </c>
      <c r="F134" s="354" t="s">
        <v>145</v>
      </c>
      <c r="G134" s="354"/>
      <c r="H134" s="363"/>
      <c r="I134" s="356">
        <f>I135</f>
        <v>100</v>
      </c>
      <c r="J134" s="356">
        <f>J135</f>
        <v>100</v>
      </c>
    </row>
    <row r="135" spans="1:10" ht="76.5">
      <c r="A135" s="3"/>
      <c r="B135" s="364" t="s">
        <v>297</v>
      </c>
      <c r="C135" s="401" t="s">
        <v>367</v>
      </c>
      <c r="D135" s="401" t="s">
        <v>362</v>
      </c>
      <c r="E135" s="365" t="s">
        <v>367</v>
      </c>
      <c r="F135" s="365" t="s">
        <v>145</v>
      </c>
      <c r="G135" s="365" t="s">
        <v>293</v>
      </c>
      <c r="H135" s="358"/>
      <c r="I135" s="366">
        <f>I136</f>
        <v>100</v>
      </c>
      <c r="J135" s="366">
        <f>J136</f>
        <v>100</v>
      </c>
    </row>
    <row r="136" spans="1:10" ht="25.5">
      <c r="A136" s="3"/>
      <c r="B136" s="323" t="s">
        <v>190</v>
      </c>
      <c r="C136" s="402" t="s">
        <v>367</v>
      </c>
      <c r="D136" s="402" t="s">
        <v>362</v>
      </c>
      <c r="E136" s="324" t="s">
        <v>367</v>
      </c>
      <c r="F136" s="324" t="s">
        <v>145</v>
      </c>
      <c r="G136" s="324" t="s">
        <v>293</v>
      </c>
      <c r="H136" s="324">
        <v>200</v>
      </c>
      <c r="I136" s="343">
        <v>100</v>
      </c>
      <c r="J136" s="343">
        <v>100</v>
      </c>
    </row>
    <row r="137" spans="1:10" ht="76.5">
      <c r="A137" s="3"/>
      <c r="B137" s="353" t="s">
        <v>298</v>
      </c>
      <c r="C137" s="400" t="s">
        <v>367</v>
      </c>
      <c r="D137" s="400" t="s">
        <v>362</v>
      </c>
      <c r="E137" s="354" t="s">
        <v>367</v>
      </c>
      <c r="F137" s="354" t="s">
        <v>157</v>
      </c>
      <c r="G137" s="354"/>
      <c r="H137" s="363"/>
      <c r="I137" s="356">
        <f>I138</f>
        <v>150</v>
      </c>
      <c r="J137" s="356">
        <f>J138</f>
        <v>150</v>
      </c>
    </row>
    <row r="138" spans="1:10" ht="76.5">
      <c r="A138" s="3"/>
      <c r="B138" s="364" t="s">
        <v>299</v>
      </c>
      <c r="C138" s="401" t="s">
        <v>367</v>
      </c>
      <c r="D138" s="401" t="s">
        <v>362</v>
      </c>
      <c r="E138" s="365" t="s">
        <v>367</v>
      </c>
      <c r="F138" s="365" t="s">
        <v>157</v>
      </c>
      <c r="G138" s="365" t="s">
        <v>293</v>
      </c>
      <c r="H138" s="358"/>
      <c r="I138" s="366">
        <f>I139</f>
        <v>150</v>
      </c>
      <c r="J138" s="366">
        <f>J139</f>
        <v>150</v>
      </c>
    </row>
    <row r="139" spans="1:10" ht="25.5">
      <c r="A139" s="3"/>
      <c r="B139" s="323" t="s">
        <v>190</v>
      </c>
      <c r="C139" s="402" t="s">
        <v>367</v>
      </c>
      <c r="D139" s="402" t="s">
        <v>362</v>
      </c>
      <c r="E139" s="324" t="s">
        <v>367</v>
      </c>
      <c r="F139" s="324" t="s">
        <v>157</v>
      </c>
      <c r="G139" s="324" t="s">
        <v>293</v>
      </c>
      <c r="H139" s="324">
        <v>200</v>
      </c>
      <c r="I139" s="343">
        <v>150</v>
      </c>
      <c r="J139" s="343">
        <v>150</v>
      </c>
    </row>
    <row r="140" spans="1:10" ht="63.75">
      <c r="A140" s="3"/>
      <c r="B140" s="353" t="s">
        <v>300</v>
      </c>
      <c r="C140" s="400" t="s">
        <v>367</v>
      </c>
      <c r="D140" s="400" t="s">
        <v>362</v>
      </c>
      <c r="E140" s="354" t="s">
        <v>367</v>
      </c>
      <c r="F140" s="354" t="s">
        <v>171</v>
      </c>
      <c r="G140" s="354"/>
      <c r="H140" s="363"/>
      <c r="I140" s="356">
        <f>I141+I143</f>
        <v>250</v>
      </c>
      <c r="J140" s="356">
        <f>J141+J143</f>
        <v>250</v>
      </c>
    </row>
    <row r="141" spans="1:10" ht="76.5">
      <c r="A141" s="3"/>
      <c r="B141" s="364" t="s">
        <v>301</v>
      </c>
      <c r="C141" s="401" t="s">
        <v>367</v>
      </c>
      <c r="D141" s="401" t="s">
        <v>362</v>
      </c>
      <c r="E141" s="365" t="s">
        <v>367</v>
      </c>
      <c r="F141" s="365" t="s">
        <v>171</v>
      </c>
      <c r="G141" s="365" t="s">
        <v>293</v>
      </c>
      <c r="H141" s="358"/>
      <c r="I141" s="366">
        <f>I142</f>
        <v>50</v>
      </c>
      <c r="J141" s="366">
        <f>J142</f>
        <v>50</v>
      </c>
    </row>
    <row r="142" spans="1:10" ht="25.5">
      <c r="A142" s="3"/>
      <c r="B142" s="323" t="s">
        <v>190</v>
      </c>
      <c r="C142" s="402" t="s">
        <v>367</v>
      </c>
      <c r="D142" s="402" t="s">
        <v>362</v>
      </c>
      <c r="E142" s="324" t="s">
        <v>367</v>
      </c>
      <c r="F142" s="324" t="s">
        <v>171</v>
      </c>
      <c r="G142" s="324" t="s">
        <v>293</v>
      </c>
      <c r="H142" s="324">
        <v>200</v>
      </c>
      <c r="I142" s="343">
        <v>50</v>
      </c>
      <c r="J142" s="343">
        <v>50</v>
      </c>
    </row>
    <row r="143" spans="1:10" ht="76.5">
      <c r="A143" s="3"/>
      <c r="B143" s="364" t="s">
        <v>302</v>
      </c>
      <c r="C143" s="401" t="s">
        <v>367</v>
      </c>
      <c r="D143" s="401" t="s">
        <v>362</v>
      </c>
      <c r="E143" s="365" t="s">
        <v>367</v>
      </c>
      <c r="F143" s="365" t="s">
        <v>171</v>
      </c>
      <c r="G143" s="365" t="s">
        <v>294</v>
      </c>
      <c r="H143" s="358"/>
      <c r="I143" s="366">
        <f>I144</f>
        <v>200</v>
      </c>
      <c r="J143" s="366">
        <f>J144</f>
        <v>200</v>
      </c>
    </row>
    <row r="144" spans="1:10" ht="25.5">
      <c r="A144" s="3"/>
      <c r="B144" s="323" t="s">
        <v>190</v>
      </c>
      <c r="C144" s="402" t="s">
        <v>367</v>
      </c>
      <c r="D144" s="402" t="s">
        <v>362</v>
      </c>
      <c r="E144" s="324" t="s">
        <v>367</v>
      </c>
      <c r="F144" s="324" t="s">
        <v>171</v>
      </c>
      <c r="G144" s="324" t="s">
        <v>294</v>
      </c>
      <c r="H144" s="324">
        <v>200</v>
      </c>
      <c r="I144" s="343">
        <v>200</v>
      </c>
      <c r="J144" s="343">
        <v>200</v>
      </c>
    </row>
    <row r="145" spans="1:10" ht="38.25">
      <c r="A145" s="3"/>
      <c r="B145" s="403" t="s">
        <v>211</v>
      </c>
      <c r="C145" s="399" t="s">
        <v>367</v>
      </c>
      <c r="D145" s="399" t="s">
        <v>362</v>
      </c>
      <c r="E145" s="337" t="s">
        <v>362</v>
      </c>
      <c r="F145" s="337"/>
      <c r="G145" s="337"/>
      <c r="H145" s="351"/>
      <c r="I145" s="352">
        <f aca="true" t="shared" si="7" ref="I145:J147">I146</f>
        <v>17</v>
      </c>
      <c r="J145" s="352">
        <f t="shared" si="7"/>
        <v>18</v>
      </c>
    </row>
    <row r="146" spans="1:10" ht="63.75">
      <c r="A146" s="3"/>
      <c r="B146" s="404" t="s">
        <v>303</v>
      </c>
      <c r="C146" s="400" t="s">
        <v>367</v>
      </c>
      <c r="D146" s="400" t="s">
        <v>362</v>
      </c>
      <c r="E146" s="354" t="s">
        <v>362</v>
      </c>
      <c r="F146" s="354" t="s">
        <v>157</v>
      </c>
      <c r="G146" s="354"/>
      <c r="H146" s="363"/>
      <c r="I146" s="356">
        <f t="shared" si="7"/>
        <v>17</v>
      </c>
      <c r="J146" s="356">
        <f t="shared" si="7"/>
        <v>18</v>
      </c>
    </row>
    <row r="147" spans="1:10" ht="76.5">
      <c r="A147" s="3"/>
      <c r="B147" s="405" t="s">
        <v>304</v>
      </c>
      <c r="C147" s="401" t="s">
        <v>367</v>
      </c>
      <c r="D147" s="401" t="s">
        <v>362</v>
      </c>
      <c r="E147" s="365" t="s">
        <v>362</v>
      </c>
      <c r="F147" s="365" t="s">
        <v>157</v>
      </c>
      <c r="G147" s="365" t="s">
        <v>202</v>
      </c>
      <c r="H147" s="358"/>
      <c r="I147" s="366">
        <f t="shared" si="7"/>
        <v>17</v>
      </c>
      <c r="J147" s="366">
        <f t="shared" si="7"/>
        <v>18</v>
      </c>
    </row>
    <row r="148" spans="1:10" ht="25.5">
      <c r="A148" s="3"/>
      <c r="B148" s="323" t="s">
        <v>190</v>
      </c>
      <c r="C148" s="402" t="s">
        <v>367</v>
      </c>
      <c r="D148" s="324" t="s">
        <v>362</v>
      </c>
      <c r="E148" s="324" t="s">
        <v>362</v>
      </c>
      <c r="F148" s="324" t="s">
        <v>157</v>
      </c>
      <c r="G148" s="402" t="s">
        <v>202</v>
      </c>
      <c r="H148" s="406">
        <v>200</v>
      </c>
      <c r="I148" s="326">
        <v>17</v>
      </c>
      <c r="J148" s="326">
        <v>18</v>
      </c>
    </row>
    <row r="149" spans="1:10" ht="12.75">
      <c r="A149" s="3"/>
      <c r="B149" s="370" t="s">
        <v>359</v>
      </c>
      <c r="C149" s="332" t="s">
        <v>367</v>
      </c>
      <c r="D149" s="332" t="s">
        <v>364</v>
      </c>
      <c r="E149" s="371"/>
      <c r="F149" s="371"/>
      <c r="G149" s="371"/>
      <c r="H149" s="407"/>
      <c r="I149" s="372">
        <f>I150+I156</f>
        <v>351.8</v>
      </c>
      <c r="J149" s="372">
        <f>J150+J156</f>
        <v>352</v>
      </c>
    </row>
    <row r="150" spans="1:10" ht="38.25">
      <c r="A150" s="3"/>
      <c r="B150" s="403" t="s">
        <v>211</v>
      </c>
      <c r="C150" s="399" t="s">
        <v>367</v>
      </c>
      <c r="D150" s="399" t="s">
        <v>364</v>
      </c>
      <c r="E150" s="337" t="s">
        <v>362</v>
      </c>
      <c r="F150" s="337"/>
      <c r="G150" s="337"/>
      <c r="H150" s="337"/>
      <c r="I150" s="352">
        <f>I151</f>
        <v>51.8</v>
      </c>
      <c r="J150" s="352">
        <f>J151</f>
        <v>52</v>
      </c>
    </row>
    <row r="151" spans="1:10" ht="63.75">
      <c r="A151" s="3"/>
      <c r="B151" s="404" t="s">
        <v>307</v>
      </c>
      <c r="C151" s="400" t="s">
        <v>367</v>
      </c>
      <c r="D151" s="400" t="s">
        <v>364</v>
      </c>
      <c r="E151" s="354" t="s">
        <v>362</v>
      </c>
      <c r="F151" s="354" t="s">
        <v>157</v>
      </c>
      <c r="G151" s="354"/>
      <c r="H151" s="354"/>
      <c r="I151" s="356">
        <f>I152+I154</f>
        <v>51.8</v>
      </c>
      <c r="J151" s="356">
        <f>J152+J154</f>
        <v>52</v>
      </c>
    </row>
    <row r="152" spans="1:10" ht="63.75">
      <c r="A152" s="3"/>
      <c r="B152" s="405" t="s">
        <v>308</v>
      </c>
      <c r="C152" s="401" t="s">
        <v>367</v>
      </c>
      <c r="D152" s="401" t="s">
        <v>364</v>
      </c>
      <c r="E152" s="365" t="s">
        <v>362</v>
      </c>
      <c r="F152" s="365" t="s">
        <v>157</v>
      </c>
      <c r="G152" s="365" t="s">
        <v>201</v>
      </c>
      <c r="H152" s="365"/>
      <c r="I152" s="366">
        <f>I153</f>
        <v>2.3</v>
      </c>
      <c r="J152" s="366">
        <f>J153</f>
        <v>2.5</v>
      </c>
    </row>
    <row r="153" spans="1:10" ht="25.5">
      <c r="A153" s="3"/>
      <c r="B153" s="323" t="s">
        <v>190</v>
      </c>
      <c r="C153" s="402" t="s">
        <v>367</v>
      </c>
      <c r="D153" s="324" t="s">
        <v>364</v>
      </c>
      <c r="E153" s="324" t="s">
        <v>362</v>
      </c>
      <c r="F153" s="324" t="s">
        <v>157</v>
      </c>
      <c r="G153" s="402" t="s">
        <v>201</v>
      </c>
      <c r="H153" s="324" t="s">
        <v>151</v>
      </c>
      <c r="I153" s="343">
        <v>2.3</v>
      </c>
      <c r="J153" s="343">
        <v>2.5</v>
      </c>
    </row>
    <row r="154" spans="1:10" ht="76.5">
      <c r="A154" s="3"/>
      <c r="B154" s="405" t="s">
        <v>309</v>
      </c>
      <c r="C154" s="401" t="s">
        <v>367</v>
      </c>
      <c r="D154" s="401" t="s">
        <v>364</v>
      </c>
      <c r="E154" s="365" t="s">
        <v>362</v>
      </c>
      <c r="F154" s="365" t="s">
        <v>157</v>
      </c>
      <c r="G154" s="365" t="s">
        <v>202</v>
      </c>
      <c r="H154" s="365"/>
      <c r="I154" s="366">
        <f>I155</f>
        <v>49.5</v>
      </c>
      <c r="J154" s="366">
        <f>J155</f>
        <v>49.5</v>
      </c>
    </row>
    <row r="155" spans="1:10" ht="25.5">
      <c r="A155" s="3"/>
      <c r="B155" s="323" t="s">
        <v>190</v>
      </c>
      <c r="C155" s="402" t="s">
        <v>367</v>
      </c>
      <c r="D155" s="324" t="s">
        <v>364</v>
      </c>
      <c r="E155" s="324" t="s">
        <v>362</v>
      </c>
      <c r="F155" s="324" t="s">
        <v>157</v>
      </c>
      <c r="G155" s="402" t="s">
        <v>202</v>
      </c>
      <c r="H155" s="324" t="s">
        <v>151</v>
      </c>
      <c r="I155" s="343">
        <v>49.5</v>
      </c>
      <c r="J155" s="343">
        <v>49.5</v>
      </c>
    </row>
    <row r="156" spans="1:10" ht="38.25">
      <c r="A156" s="3"/>
      <c r="B156" s="350" t="s">
        <v>295</v>
      </c>
      <c r="C156" s="399" t="s">
        <v>367</v>
      </c>
      <c r="D156" s="399" t="s">
        <v>364</v>
      </c>
      <c r="E156" s="337" t="s">
        <v>367</v>
      </c>
      <c r="F156" s="337"/>
      <c r="G156" s="337"/>
      <c r="H156" s="337"/>
      <c r="I156" s="352">
        <f aca="true" t="shared" si="8" ref="I156:J158">I157</f>
        <v>300</v>
      </c>
      <c r="J156" s="352">
        <f t="shared" si="8"/>
        <v>300</v>
      </c>
    </row>
    <row r="157" spans="1:10" ht="63.75">
      <c r="A157" s="3"/>
      <c r="B157" s="404" t="s">
        <v>310</v>
      </c>
      <c r="C157" s="400" t="s">
        <v>367</v>
      </c>
      <c r="D157" s="400" t="s">
        <v>364</v>
      </c>
      <c r="E157" s="354" t="s">
        <v>367</v>
      </c>
      <c r="F157" s="354" t="s">
        <v>305</v>
      </c>
      <c r="G157" s="354"/>
      <c r="H157" s="354"/>
      <c r="I157" s="356">
        <f t="shared" si="8"/>
        <v>300</v>
      </c>
      <c r="J157" s="356">
        <f t="shared" si="8"/>
        <v>300</v>
      </c>
    </row>
    <row r="158" spans="1:10" ht="76.5">
      <c r="A158" s="3"/>
      <c r="B158" s="405" t="s">
        <v>311</v>
      </c>
      <c r="C158" s="401" t="s">
        <v>367</v>
      </c>
      <c r="D158" s="401" t="s">
        <v>364</v>
      </c>
      <c r="E158" s="365" t="s">
        <v>367</v>
      </c>
      <c r="F158" s="365" t="s">
        <v>305</v>
      </c>
      <c r="G158" s="365" t="s">
        <v>306</v>
      </c>
      <c r="H158" s="365"/>
      <c r="I158" s="366">
        <f t="shared" si="8"/>
        <v>300</v>
      </c>
      <c r="J158" s="366">
        <f t="shared" si="8"/>
        <v>300</v>
      </c>
    </row>
    <row r="159" spans="1:10" ht="25.5">
      <c r="A159" s="3"/>
      <c r="B159" s="323" t="s">
        <v>190</v>
      </c>
      <c r="C159" s="406" t="s">
        <v>367</v>
      </c>
      <c r="D159" s="406" t="s">
        <v>364</v>
      </c>
      <c r="E159" s="406" t="s">
        <v>367</v>
      </c>
      <c r="F159" s="406" t="s">
        <v>305</v>
      </c>
      <c r="G159" s="406" t="s">
        <v>306</v>
      </c>
      <c r="H159" s="406">
        <v>200</v>
      </c>
      <c r="I159" s="326">
        <v>300</v>
      </c>
      <c r="J159" s="326">
        <v>300</v>
      </c>
    </row>
    <row r="160" spans="1:10" ht="12.75">
      <c r="A160" s="3"/>
      <c r="B160" s="370" t="s">
        <v>360</v>
      </c>
      <c r="C160" s="332" t="s">
        <v>367</v>
      </c>
      <c r="D160" s="332" t="s">
        <v>363</v>
      </c>
      <c r="E160" s="332"/>
      <c r="F160" s="332"/>
      <c r="G160" s="332"/>
      <c r="H160" s="333"/>
      <c r="I160" s="349">
        <f>I161</f>
        <v>1575</v>
      </c>
      <c r="J160" s="349">
        <f>J161</f>
        <v>1624</v>
      </c>
    </row>
    <row r="161" spans="1:10" ht="25.5">
      <c r="A161" s="3"/>
      <c r="B161" s="350" t="s">
        <v>317</v>
      </c>
      <c r="C161" s="399" t="s">
        <v>367</v>
      </c>
      <c r="D161" s="399" t="s">
        <v>363</v>
      </c>
      <c r="E161" s="337" t="s">
        <v>4</v>
      </c>
      <c r="F161" s="337"/>
      <c r="G161" s="337"/>
      <c r="H161" s="337"/>
      <c r="I161" s="352">
        <f>I162+I167+I170+I173</f>
        <v>1575</v>
      </c>
      <c r="J161" s="352">
        <f>J162+J167+J170+J173</f>
        <v>1624</v>
      </c>
    </row>
    <row r="162" spans="1:10" ht="51">
      <c r="A162" s="3"/>
      <c r="B162" s="408" t="s">
        <v>318</v>
      </c>
      <c r="C162" s="400" t="s">
        <v>367</v>
      </c>
      <c r="D162" s="400" t="s">
        <v>363</v>
      </c>
      <c r="E162" s="354" t="s">
        <v>4</v>
      </c>
      <c r="F162" s="354" t="s">
        <v>145</v>
      </c>
      <c r="G162" s="354"/>
      <c r="H162" s="354"/>
      <c r="I162" s="356">
        <f>I163+I165</f>
        <v>1355</v>
      </c>
      <c r="J162" s="356">
        <f>J163+J165</f>
        <v>1404</v>
      </c>
    </row>
    <row r="163" spans="1:10" ht="63.75">
      <c r="A163" s="3"/>
      <c r="B163" s="409" t="s">
        <v>319</v>
      </c>
      <c r="C163" s="401" t="s">
        <v>367</v>
      </c>
      <c r="D163" s="401" t="s">
        <v>363</v>
      </c>
      <c r="E163" s="365" t="s">
        <v>4</v>
      </c>
      <c r="F163" s="365" t="s">
        <v>145</v>
      </c>
      <c r="G163" s="365" t="s">
        <v>312</v>
      </c>
      <c r="H163" s="365"/>
      <c r="I163" s="366">
        <f>I164</f>
        <v>1250</v>
      </c>
      <c r="J163" s="366">
        <f>J164</f>
        <v>1294</v>
      </c>
    </row>
    <row r="164" spans="1:10" ht="25.5">
      <c r="A164" s="3"/>
      <c r="B164" s="323" t="s">
        <v>190</v>
      </c>
      <c r="C164" s="410" t="s">
        <v>367</v>
      </c>
      <c r="D164" s="410" t="s">
        <v>363</v>
      </c>
      <c r="E164" s="411" t="s">
        <v>4</v>
      </c>
      <c r="F164" s="411" t="s">
        <v>145</v>
      </c>
      <c r="G164" s="411" t="s">
        <v>312</v>
      </c>
      <c r="H164" s="412">
        <v>200</v>
      </c>
      <c r="I164" s="326">
        <v>1250</v>
      </c>
      <c r="J164" s="326">
        <v>1294</v>
      </c>
    </row>
    <row r="165" spans="1:10" ht="63.75">
      <c r="A165" s="3"/>
      <c r="B165" s="409" t="s">
        <v>320</v>
      </c>
      <c r="C165" s="401" t="s">
        <v>367</v>
      </c>
      <c r="D165" s="401" t="s">
        <v>363</v>
      </c>
      <c r="E165" s="365" t="s">
        <v>4</v>
      </c>
      <c r="F165" s="365" t="s">
        <v>145</v>
      </c>
      <c r="G165" s="365" t="s">
        <v>313</v>
      </c>
      <c r="H165" s="365"/>
      <c r="I165" s="366">
        <f>I166</f>
        <v>105</v>
      </c>
      <c r="J165" s="366">
        <f>J166</f>
        <v>110</v>
      </c>
    </row>
    <row r="166" spans="1:10" ht="25.5">
      <c r="A166" s="3"/>
      <c r="B166" s="323" t="s">
        <v>190</v>
      </c>
      <c r="C166" s="413" t="s">
        <v>367</v>
      </c>
      <c r="D166" s="413" t="s">
        <v>363</v>
      </c>
      <c r="E166" s="324" t="s">
        <v>4</v>
      </c>
      <c r="F166" s="324" t="s">
        <v>145</v>
      </c>
      <c r="G166" s="324" t="s">
        <v>313</v>
      </c>
      <c r="H166" s="325">
        <v>200</v>
      </c>
      <c r="I166" s="326">
        <v>105</v>
      </c>
      <c r="J166" s="326">
        <v>110</v>
      </c>
    </row>
    <row r="167" spans="1:10" ht="63.75">
      <c r="A167" s="3"/>
      <c r="B167" s="408" t="s">
        <v>321</v>
      </c>
      <c r="C167" s="400" t="s">
        <v>367</v>
      </c>
      <c r="D167" s="400" t="s">
        <v>363</v>
      </c>
      <c r="E167" s="354" t="s">
        <v>4</v>
      </c>
      <c r="F167" s="354" t="s">
        <v>157</v>
      </c>
      <c r="G167" s="354"/>
      <c r="H167" s="354"/>
      <c r="I167" s="356">
        <f>I168</f>
        <v>50</v>
      </c>
      <c r="J167" s="356">
        <f>J168</f>
        <v>50</v>
      </c>
    </row>
    <row r="168" spans="1:10" ht="76.5">
      <c r="A168" s="3"/>
      <c r="B168" s="409" t="s">
        <v>322</v>
      </c>
      <c r="C168" s="401" t="s">
        <v>367</v>
      </c>
      <c r="D168" s="401" t="s">
        <v>363</v>
      </c>
      <c r="E168" s="365" t="s">
        <v>4</v>
      </c>
      <c r="F168" s="365" t="s">
        <v>157</v>
      </c>
      <c r="G168" s="365" t="s">
        <v>314</v>
      </c>
      <c r="H168" s="365"/>
      <c r="I168" s="366">
        <f>I169</f>
        <v>50</v>
      </c>
      <c r="J168" s="366">
        <f>J169</f>
        <v>50</v>
      </c>
    </row>
    <row r="169" spans="1:10" ht="25.5">
      <c r="A169" s="3"/>
      <c r="B169" s="323" t="s">
        <v>190</v>
      </c>
      <c r="C169" s="413" t="s">
        <v>367</v>
      </c>
      <c r="D169" s="413" t="s">
        <v>363</v>
      </c>
      <c r="E169" s="324" t="s">
        <v>4</v>
      </c>
      <c r="F169" s="324" t="s">
        <v>157</v>
      </c>
      <c r="G169" s="324" t="s">
        <v>314</v>
      </c>
      <c r="H169" s="406">
        <v>200</v>
      </c>
      <c r="I169" s="326">
        <v>50</v>
      </c>
      <c r="J169" s="326">
        <v>50</v>
      </c>
    </row>
    <row r="170" spans="1:10" ht="51">
      <c r="A170" s="3"/>
      <c r="B170" s="408" t="s">
        <v>323</v>
      </c>
      <c r="C170" s="400" t="s">
        <v>367</v>
      </c>
      <c r="D170" s="400" t="s">
        <v>363</v>
      </c>
      <c r="E170" s="354" t="s">
        <v>4</v>
      </c>
      <c r="F170" s="354" t="s">
        <v>171</v>
      </c>
      <c r="G170" s="354"/>
      <c r="H170" s="354"/>
      <c r="I170" s="356">
        <f>I171</f>
        <v>50</v>
      </c>
      <c r="J170" s="356">
        <f>J171</f>
        <v>50</v>
      </c>
    </row>
    <row r="171" spans="1:10" ht="63.75">
      <c r="A171" s="3"/>
      <c r="B171" s="409" t="s">
        <v>325</v>
      </c>
      <c r="C171" s="401" t="s">
        <v>367</v>
      </c>
      <c r="D171" s="401" t="s">
        <v>363</v>
      </c>
      <c r="E171" s="365" t="s">
        <v>4</v>
      </c>
      <c r="F171" s="365" t="s">
        <v>171</v>
      </c>
      <c r="G171" s="365" t="s">
        <v>315</v>
      </c>
      <c r="H171" s="365"/>
      <c r="I171" s="366">
        <f>I172</f>
        <v>50</v>
      </c>
      <c r="J171" s="366">
        <f>J172</f>
        <v>50</v>
      </c>
    </row>
    <row r="172" spans="1:10" ht="25.5">
      <c r="A172" s="3"/>
      <c r="B172" s="323" t="s">
        <v>190</v>
      </c>
      <c r="C172" s="413" t="s">
        <v>367</v>
      </c>
      <c r="D172" s="413" t="s">
        <v>363</v>
      </c>
      <c r="E172" s="324" t="s">
        <v>4</v>
      </c>
      <c r="F172" s="324" t="s">
        <v>171</v>
      </c>
      <c r="G172" s="324" t="s">
        <v>315</v>
      </c>
      <c r="H172" s="413">
        <v>200</v>
      </c>
      <c r="I172" s="326">
        <v>50</v>
      </c>
      <c r="J172" s="326">
        <v>50</v>
      </c>
    </row>
    <row r="173" spans="1:10" ht="51">
      <c r="A173" s="3"/>
      <c r="B173" s="408" t="s">
        <v>324</v>
      </c>
      <c r="C173" s="400" t="s">
        <v>367</v>
      </c>
      <c r="D173" s="400" t="s">
        <v>363</v>
      </c>
      <c r="E173" s="354" t="s">
        <v>4</v>
      </c>
      <c r="F173" s="354" t="s">
        <v>305</v>
      </c>
      <c r="G173" s="354"/>
      <c r="H173" s="354"/>
      <c r="I173" s="356">
        <f>I174</f>
        <v>120</v>
      </c>
      <c r="J173" s="356">
        <f>J174</f>
        <v>120</v>
      </c>
    </row>
    <row r="174" spans="1:10" ht="63.75">
      <c r="A174" s="3"/>
      <c r="B174" s="409" t="s">
        <v>326</v>
      </c>
      <c r="C174" s="401" t="s">
        <v>367</v>
      </c>
      <c r="D174" s="401" t="s">
        <v>363</v>
      </c>
      <c r="E174" s="365" t="s">
        <v>4</v>
      </c>
      <c r="F174" s="365" t="s">
        <v>305</v>
      </c>
      <c r="G174" s="365" t="s">
        <v>316</v>
      </c>
      <c r="H174" s="365"/>
      <c r="I174" s="366">
        <f>I175</f>
        <v>120</v>
      </c>
      <c r="J174" s="366">
        <f>J175</f>
        <v>120</v>
      </c>
    </row>
    <row r="175" spans="1:10" ht="25.5">
      <c r="A175" s="3"/>
      <c r="B175" s="323" t="s">
        <v>190</v>
      </c>
      <c r="C175" s="413" t="s">
        <v>367</v>
      </c>
      <c r="D175" s="413" t="s">
        <v>363</v>
      </c>
      <c r="E175" s="324" t="s">
        <v>4</v>
      </c>
      <c r="F175" s="324" t="s">
        <v>305</v>
      </c>
      <c r="G175" s="324" t="s">
        <v>316</v>
      </c>
      <c r="H175" s="406">
        <v>200</v>
      </c>
      <c r="I175" s="326">
        <v>120</v>
      </c>
      <c r="J175" s="326">
        <v>120</v>
      </c>
    </row>
    <row r="176" spans="1:10" ht="12.75">
      <c r="A176" s="3"/>
      <c r="B176" s="370" t="s">
        <v>91</v>
      </c>
      <c r="C176" s="332" t="s">
        <v>367</v>
      </c>
      <c r="D176" s="332" t="s">
        <v>367</v>
      </c>
      <c r="E176" s="332"/>
      <c r="F176" s="332"/>
      <c r="G176" s="332"/>
      <c r="H176" s="414"/>
      <c r="I176" s="349">
        <f aca="true" t="shared" si="9" ref="I176:J178">I177</f>
        <v>3548.8</v>
      </c>
      <c r="J176" s="349">
        <f t="shared" si="9"/>
        <v>3568.2000000000003</v>
      </c>
    </row>
    <row r="177" spans="1:10" ht="25.5">
      <c r="A177" s="3"/>
      <c r="B177" s="350" t="s">
        <v>317</v>
      </c>
      <c r="C177" s="337" t="s">
        <v>367</v>
      </c>
      <c r="D177" s="337" t="s">
        <v>367</v>
      </c>
      <c r="E177" s="337" t="s">
        <v>4</v>
      </c>
      <c r="F177" s="337"/>
      <c r="G177" s="337"/>
      <c r="H177" s="415"/>
      <c r="I177" s="352">
        <f t="shared" si="9"/>
        <v>3548.8</v>
      </c>
      <c r="J177" s="352">
        <f t="shared" si="9"/>
        <v>3568.2000000000003</v>
      </c>
    </row>
    <row r="178" spans="1:10" ht="51">
      <c r="A178" s="3"/>
      <c r="B178" s="404" t="s">
        <v>330</v>
      </c>
      <c r="C178" s="400" t="s">
        <v>367</v>
      </c>
      <c r="D178" s="400" t="s">
        <v>367</v>
      </c>
      <c r="E178" s="400" t="s">
        <v>4</v>
      </c>
      <c r="F178" s="400" t="s">
        <v>329</v>
      </c>
      <c r="G178" s="400"/>
      <c r="H178" s="400"/>
      <c r="I178" s="400">
        <f t="shared" si="9"/>
        <v>3548.8</v>
      </c>
      <c r="J178" s="400">
        <f t="shared" si="9"/>
        <v>3568.2000000000003</v>
      </c>
    </row>
    <row r="179" spans="1:10" ht="25.5">
      <c r="A179" s="3"/>
      <c r="B179" s="405" t="s">
        <v>196</v>
      </c>
      <c r="C179" s="401" t="s">
        <v>367</v>
      </c>
      <c r="D179" s="401" t="s">
        <v>367</v>
      </c>
      <c r="E179" s="401" t="s">
        <v>4</v>
      </c>
      <c r="F179" s="401" t="s">
        <v>329</v>
      </c>
      <c r="G179" s="401" t="s">
        <v>197</v>
      </c>
      <c r="H179" s="401"/>
      <c r="I179" s="401">
        <f>I180+I181</f>
        <v>3548.8</v>
      </c>
      <c r="J179" s="401">
        <f>J180+J181</f>
        <v>3568.2000000000003</v>
      </c>
    </row>
    <row r="180" spans="1:10" ht="51">
      <c r="A180" s="3"/>
      <c r="B180" s="416" t="s">
        <v>152</v>
      </c>
      <c r="C180" s="341" t="s">
        <v>367</v>
      </c>
      <c r="D180" s="341" t="s">
        <v>367</v>
      </c>
      <c r="E180" s="341" t="s">
        <v>4</v>
      </c>
      <c r="F180" s="341" t="s">
        <v>329</v>
      </c>
      <c r="G180" s="341" t="s">
        <v>197</v>
      </c>
      <c r="H180" s="341">
        <v>100</v>
      </c>
      <c r="I180" s="341" t="s">
        <v>230</v>
      </c>
      <c r="J180" s="341" t="s">
        <v>230</v>
      </c>
    </row>
    <row r="181" spans="1:10" ht="25.5">
      <c r="A181" s="3"/>
      <c r="B181" s="323" t="s">
        <v>190</v>
      </c>
      <c r="C181" s="413" t="s">
        <v>367</v>
      </c>
      <c r="D181" s="413" t="s">
        <v>367</v>
      </c>
      <c r="E181" s="413" t="s">
        <v>4</v>
      </c>
      <c r="F181" s="413" t="s">
        <v>329</v>
      </c>
      <c r="G181" s="413" t="s">
        <v>197</v>
      </c>
      <c r="H181" s="413">
        <v>200</v>
      </c>
      <c r="I181" s="413">
        <f>154.7+199.8</f>
        <v>354.5</v>
      </c>
      <c r="J181" s="413">
        <f>163.1+210.8</f>
        <v>373.9</v>
      </c>
    </row>
    <row r="182" spans="1:10" ht="12.75">
      <c r="A182" s="3"/>
      <c r="B182" s="191" t="s">
        <v>331</v>
      </c>
      <c r="C182" s="192" t="s">
        <v>369</v>
      </c>
      <c r="D182" s="192"/>
      <c r="E182" s="192"/>
      <c r="F182" s="247"/>
      <c r="G182" s="192"/>
      <c r="H182" s="192"/>
      <c r="I182" s="248">
        <f>I183+I188</f>
        <v>135</v>
      </c>
      <c r="J182" s="248">
        <f>J183+J188</f>
        <v>135</v>
      </c>
    </row>
    <row r="183" spans="1:10" ht="25.5">
      <c r="A183" s="3"/>
      <c r="B183" s="417" t="s">
        <v>0</v>
      </c>
      <c r="C183" s="331" t="s">
        <v>369</v>
      </c>
      <c r="D183" s="331" t="s">
        <v>367</v>
      </c>
      <c r="E183" s="331"/>
      <c r="F183" s="331"/>
      <c r="G183" s="331"/>
      <c r="H183" s="331"/>
      <c r="I183" s="334" t="str">
        <f aca="true" t="shared" si="10" ref="I183:J186">I184</f>
        <v>35</v>
      </c>
      <c r="J183" s="334" t="str">
        <f t="shared" si="10"/>
        <v>35</v>
      </c>
    </row>
    <row r="184" spans="1:10" ht="12.75">
      <c r="A184" s="3"/>
      <c r="B184" s="403" t="s">
        <v>335</v>
      </c>
      <c r="C184" s="337" t="s">
        <v>369</v>
      </c>
      <c r="D184" s="337" t="s">
        <v>367</v>
      </c>
      <c r="E184" s="337" t="s">
        <v>154</v>
      </c>
      <c r="F184" s="337"/>
      <c r="G184" s="337"/>
      <c r="H184" s="337"/>
      <c r="I184" s="352" t="str">
        <f t="shared" si="10"/>
        <v>35</v>
      </c>
      <c r="J184" s="352" t="str">
        <f t="shared" si="10"/>
        <v>35</v>
      </c>
    </row>
    <row r="185" spans="1:10" ht="12.75">
      <c r="A185" s="3"/>
      <c r="B185" s="404" t="s">
        <v>156</v>
      </c>
      <c r="C185" s="354" t="s">
        <v>369</v>
      </c>
      <c r="D185" s="354" t="s">
        <v>367</v>
      </c>
      <c r="E185" s="354" t="s">
        <v>154</v>
      </c>
      <c r="F185" s="354" t="s">
        <v>157</v>
      </c>
      <c r="G185" s="354" t="s">
        <v>161</v>
      </c>
      <c r="H185" s="354"/>
      <c r="I185" s="356" t="str">
        <f t="shared" si="10"/>
        <v>35</v>
      </c>
      <c r="J185" s="356" t="str">
        <f t="shared" si="10"/>
        <v>35</v>
      </c>
    </row>
    <row r="186" spans="1:10" ht="25.5">
      <c r="A186" s="3"/>
      <c r="B186" s="418" t="s">
        <v>334</v>
      </c>
      <c r="C186" s="365" t="s">
        <v>369</v>
      </c>
      <c r="D186" s="365" t="s">
        <v>367</v>
      </c>
      <c r="E186" s="365" t="s">
        <v>154</v>
      </c>
      <c r="F186" s="365" t="s">
        <v>157</v>
      </c>
      <c r="G186" s="365" t="s">
        <v>332</v>
      </c>
      <c r="H186" s="365"/>
      <c r="I186" s="366" t="str">
        <f t="shared" si="10"/>
        <v>35</v>
      </c>
      <c r="J186" s="366" t="str">
        <f t="shared" si="10"/>
        <v>35</v>
      </c>
    </row>
    <row r="187" spans="1:10" ht="25.5">
      <c r="A187" s="3"/>
      <c r="B187" s="323" t="s">
        <v>190</v>
      </c>
      <c r="C187" s="324" t="s">
        <v>369</v>
      </c>
      <c r="D187" s="324" t="s">
        <v>367</v>
      </c>
      <c r="E187" s="324" t="s">
        <v>154</v>
      </c>
      <c r="F187" s="324" t="s">
        <v>157</v>
      </c>
      <c r="G187" s="324" t="s">
        <v>332</v>
      </c>
      <c r="H187" s="324" t="s">
        <v>151</v>
      </c>
      <c r="I187" s="343" t="s">
        <v>336</v>
      </c>
      <c r="J187" s="343" t="s">
        <v>336</v>
      </c>
    </row>
    <row r="188" spans="1:10" ht="12.75">
      <c r="A188" s="3"/>
      <c r="B188" s="417" t="s">
        <v>10</v>
      </c>
      <c r="C188" s="331" t="s">
        <v>369</v>
      </c>
      <c r="D188" s="331" t="s">
        <v>369</v>
      </c>
      <c r="E188" s="332"/>
      <c r="F188" s="332"/>
      <c r="G188" s="332"/>
      <c r="H188" s="331"/>
      <c r="I188" s="334">
        <f aca="true" t="shared" si="11" ref="I188:J191">I189</f>
        <v>100</v>
      </c>
      <c r="J188" s="334">
        <f t="shared" si="11"/>
        <v>100</v>
      </c>
    </row>
    <row r="189" spans="1:10" ht="38.25">
      <c r="A189" s="3"/>
      <c r="B189" s="403" t="s">
        <v>337</v>
      </c>
      <c r="C189" s="399" t="s">
        <v>369</v>
      </c>
      <c r="D189" s="399" t="s">
        <v>369</v>
      </c>
      <c r="E189" s="399" t="s">
        <v>370</v>
      </c>
      <c r="F189" s="399"/>
      <c r="G189" s="399"/>
      <c r="H189" s="399"/>
      <c r="I189" s="399">
        <f t="shared" si="11"/>
        <v>100</v>
      </c>
      <c r="J189" s="399">
        <f t="shared" si="11"/>
        <v>100</v>
      </c>
    </row>
    <row r="190" spans="1:10" ht="63.75">
      <c r="A190" s="3"/>
      <c r="B190" s="404" t="s">
        <v>338</v>
      </c>
      <c r="C190" s="400" t="s">
        <v>369</v>
      </c>
      <c r="D190" s="400" t="s">
        <v>369</v>
      </c>
      <c r="E190" s="400" t="s">
        <v>370</v>
      </c>
      <c r="F190" s="400" t="s">
        <v>157</v>
      </c>
      <c r="G190" s="400"/>
      <c r="H190" s="400"/>
      <c r="I190" s="400">
        <f t="shared" si="11"/>
        <v>100</v>
      </c>
      <c r="J190" s="400">
        <f t="shared" si="11"/>
        <v>100</v>
      </c>
    </row>
    <row r="191" spans="1:10" ht="89.25">
      <c r="A191" s="3"/>
      <c r="B191" s="405" t="s">
        <v>339</v>
      </c>
      <c r="C191" s="401" t="s">
        <v>369</v>
      </c>
      <c r="D191" s="401" t="s">
        <v>369</v>
      </c>
      <c r="E191" s="401" t="s">
        <v>370</v>
      </c>
      <c r="F191" s="401" t="s">
        <v>157</v>
      </c>
      <c r="G191" s="401" t="s">
        <v>333</v>
      </c>
      <c r="H191" s="401"/>
      <c r="I191" s="401">
        <f t="shared" si="11"/>
        <v>100</v>
      </c>
      <c r="J191" s="401">
        <f t="shared" si="11"/>
        <v>100</v>
      </c>
    </row>
    <row r="192" spans="1:10" ht="12.75">
      <c r="A192" s="3"/>
      <c r="B192" s="323" t="s">
        <v>341</v>
      </c>
      <c r="C192" s="419" t="s">
        <v>369</v>
      </c>
      <c r="D192" s="419" t="s">
        <v>369</v>
      </c>
      <c r="E192" s="419" t="s">
        <v>370</v>
      </c>
      <c r="F192" s="419" t="s">
        <v>157</v>
      </c>
      <c r="G192" s="419" t="s">
        <v>333</v>
      </c>
      <c r="H192" s="419" t="s">
        <v>340</v>
      </c>
      <c r="I192" s="419">
        <v>100</v>
      </c>
      <c r="J192" s="419">
        <v>100</v>
      </c>
    </row>
    <row r="193" spans="1:10" ht="12.75">
      <c r="A193" s="3"/>
      <c r="B193" s="191" t="s">
        <v>342</v>
      </c>
      <c r="C193" s="235" t="s">
        <v>370</v>
      </c>
      <c r="D193" s="235"/>
      <c r="E193" s="238"/>
      <c r="F193" s="238"/>
      <c r="G193" s="238"/>
      <c r="H193" s="238"/>
      <c r="I193" s="239">
        <f>I194+I214</f>
        <v>3362.3999999999996</v>
      </c>
      <c r="J193" s="239">
        <f>J194+J214</f>
        <v>3430.2999999999997</v>
      </c>
    </row>
    <row r="194" spans="1:10" ht="12.75">
      <c r="A194" s="3"/>
      <c r="B194" s="417" t="s">
        <v>371</v>
      </c>
      <c r="C194" s="420" t="s">
        <v>370</v>
      </c>
      <c r="D194" s="420" t="s">
        <v>362</v>
      </c>
      <c r="E194" s="420"/>
      <c r="F194" s="420"/>
      <c r="G194" s="420"/>
      <c r="H194" s="420"/>
      <c r="I194" s="421">
        <f>I195+I202</f>
        <v>3162.3999999999996</v>
      </c>
      <c r="J194" s="421">
        <f>J195+J202</f>
        <v>3220.2999999999997</v>
      </c>
    </row>
    <row r="195" spans="1:10" ht="12.75">
      <c r="A195" s="3"/>
      <c r="B195" s="422" t="s">
        <v>343</v>
      </c>
      <c r="C195" s="423" t="s">
        <v>370</v>
      </c>
      <c r="D195" s="423" t="s">
        <v>362</v>
      </c>
      <c r="E195" s="424" t="s">
        <v>369</v>
      </c>
      <c r="F195" s="424"/>
      <c r="G195" s="424"/>
      <c r="H195" s="424"/>
      <c r="I195" s="425">
        <f aca="true" t="shared" si="12" ref="I195:J197">I196</f>
        <v>2567.7999999999997</v>
      </c>
      <c r="J195" s="425">
        <f t="shared" si="12"/>
        <v>2622.2999999999997</v>
      </c>
    </row>
    <row r="196" spans="1:10" ht="25.5">
      <c r="A196" s="3"/>
      <c r="B196" s="426" t="s">
        <v>344</v>
      </c>
      <c r="C196" s="336" t="s">
        <v>370</v>
      </c>
      <c r="D196" s="336" t="s">
        <v>362</v>
      </c>
      <c r="E196" s="337" t="s">
        <v>369</v>
      </c>
      <c r="F196" s="337"/>
      <c r="G196" s="337"/>
      <c r="H196" s="337"/>
      <c r="I196" s="352">
        <f t="shared" si="12"/>
        <v>2567.7999999999997</v>
      </c>
      <c r="J196" s="352">
        <f t="shared" si="12"/>
        <v>2622.2999999999997</v>
      </c>
    </row>
    <row r="197" spans="1:10" ht="76.5">
      <c r="A197" s="3"/>
      <c r="B197" s="404" t="s">
        <v>345</v>
      </c>
      <c r="C197" s="375" t="s">
        <v>370</v>
      </c>
      <c r="D197" s="375" t="s">
        <v>362</v>
      </c>
      <c r="E197" s="354" t="s">
        <v>369</v>
      </c>
      <c r="F197" s="354" t="s">
        <v>157</v>
      </c>
      <c r="G197" s="354"/>
      <c r="H197" s="354"/>
      <c r="I197" s="356">
        <f t="shared" si="12"/>
        <v>2567.7999999999997</v>
      </c>
      <c r="J197" s="356">
        <f t="shared" si="12"/>
        <v>2622.2999999999997</v>
      </c>
    </row>
    <row r="198" spans="1:10" ht="25.5">
      <c r="A198" s="3"/>
      <c r="B198" s="418" t="s">
        <v>196</v>
      </c>
      <c r="C198" s="427" t="s">
        <v>370</v>
      </c>
      <c r="D198" s="427" t="s">
        <v>362</v>
      </c>
      <c r="E198" s="365" t="s">
        <v>369</v>
      </c>
      <c r="F198" s="365" t="s">
        <v>157</v>
      </c>
      <c r="G198" s="365" t="s">
        <v>197</v>
      </c>
      <c r="H198" s="365"/>
      <c r="I198" s="366">
        <f>I199+I200+I201</f>
        <v>2567.7999999999997</v>
      </c>
      <c r="J198" s="366">
        <f>J199+J200+J201</f>
        <v>2622.2999999999997</v>
      </c>
    </row>
    <row r="199" spans="1:10" ht="51">
      <c r="A199" s="3"/>
      <c r="B199" s="416" t="s">
        <v>152</v>
      </c>
      <c r="C199" s="324" t="s">
        <v>370</v>
      </c>
      <c r="D199" s="324" t="s">
        <v>362</v>
      </c>
      <c r="E199" s="324" t="s">
        <v>369</v>
      </c>
      <c r="F199" s="324" t="s">
        <v>157</v>
      </c>
      <c r="G199" s="324" t="s">
        <v>197</v>
      </c>
      <c r="H199" s="406">
        <v>100</v>
      </c>
      <c r="I199" s="326">
        <v>1250.3</v>
      </c>
      <c r="J199" s="326">
        <v>1250.3</v>
      </c>
    </row>
    <row r="200" spans="1:10" ht="25.5">
      <c r="A200" s="3"/>
      <c r="B200" s="323" t="s">
        <v>190</v>
      </c>
      <c r="C200" s="324" t="s">
        <v>370</v>
      </c>
      <c r="D200" s="324" t="s">
        <v>362</v>
      </c>
      <c r="E200" s="324" t="s">
        <v>369</v>
      </c>
      <c r="F200" s="324" t="s">
        <v>157</v>
      </c>
      <c r="G200" s="324" t="s">
        <v>197</v>
      </c>
      <c r="H200" s="406">
        <v>200</v>
      </c>
      <c r="I200" s="326">
        <f>34.6+1163.8</f>
        <v>1198.3999999999999</v>
      </c>
      <c r="J200" s="326">
        <f>36.4+1216.5</f>
        <v>1252.9</v>
      </c>
    </row>
    <row r="201" spans="1:10" ht="12.75">
      <c r="A201" s="3"/>
      <c r="B201" s="428" t="s">
        <v>178</v>
      </c>
      <c r="C201" s="324" t="s">
        <v>370</v>
      </c>
      <c r="D201" s="324" t="s">
        <v>362</v>
      </c>
      <c r="E201" s="324" t="s">
        <v>369</v>
      </c>
      <c r="F201" s="324" t="s">
        <v>157</v>
      </c>
      <c r="G201" s="324" t="s">
        <v>197</v>
      </c>
      <c r="H201" s="406">
        <v>800</v>
      </c>
      <c r="I201" s="326">
        <v>119.1</v>
      </c>
      <c r="J201" s="326">
        <v>119.1</v>
      </c>
    </row>
    <row r="202" spans="1:10" ht="12.75">
      <c r="A202" s="3"/>
      <c r="B202" s="429" t="s">
        <v>346</v>
      </c>
      <c r="C202" s="430" t="s">
        <v>370</v>
      </c>
      <c r="D202" s="430" t="s">
        <v>362</v>
      </c>
      <c r="E202" s="431"/>
      <c r="F202" s="431"/>
      <c r="G202" s="431"/>
      <c r="H202" s="431"/>
      <c r="I202" s="425">
        <f>I203+I208</f>
        <v>594.6</v>
      </c>
      <c r="J202" s="425">
        <f>J203+J208</f>
        <v>598</v>
      </c>
    </row>
    <row r="203" spans="1:10" ht="25.5">
      <c r="A203" s="3"/>
      <c r="B203" s="426" t="s">
        <v>344</v>
      </c>
      <c r="C203" s="337" t="s">
        <v>370</v>
      </c>
      <c r="D203" s="337" t="s">
        <v>362</v>
      </c>
      <c r="E203" s="337" t="s">
        <v>369</v>
      </c>
      <c r="F203" s="337"/>
      <c r="G203" s="337"/>
      <c r="H203" s="337"/>
      <c r="I203" s="352">
        <f>I204</f>
        <v>441.2</v>
      </c>
      <c r="J203" s="352">
        <f>J204</f>
        <v>444.59999999999997</v>
      </c>
    </row>
    <row r="204" spans="1:10" ht="51">
      <c r="A204" s="3"/>
      <c r="B204" s="432" t="s">
        <v>347</v>
      </c>
      <c r="C204" s="354" t="s">
        <v>370</v>
      </c>
      <c r="D204" s="354" t="s">
        <v>362</v>
      </c>
      <c r="E204" s="354" t="s">
        <v>369</v>
      </c>
      <c r="F204" s="354" t="s">
        <v>145</v>
      </c>
      <c r="G204" s="354"/>
      <c r="H204" s="354"/>
      <c r="I204" s="356">
        <f>I205</f>
        <v>441.2</v>
      </c>
      <c r="J204" s="356">
        <f>J205</f>
        <v>444.59999999999997</v>
      </c>
    </row>
    <row r="205" spans="1:10" ht="25.5">
      <c r="A205" s="3"/>
      <c r="B205" s="418" t="s">
        <v>196</v>
      </c>
      <c r="C205" s="365" t="s">
        <v>370</v>
      </c>
      <c r="D205" s="365" t="s">
        <v>362</v>
      </c>
      <c r="E205" s="365" t="s">
        <v>369</v>
      </c>
      <c r="F205" s="365" t="s">
        <v>145</v>
      </c>
      <c r="G205" s="365" t="s">
        <v>197</v>
      </c>
      <c r="H205" s="359"/>
      <c r="I205" s="366">
        <f>I206+I207</f>
        <v>441.2</v>
      </c>
      <c r="J205" s="366">
        <f>J206+J207</f>
        <v>444.59999999999997</v>
      </c>
    </row>
    <row r="206" spans="1:10" ht="51">
      <c r="A206" s="3"/>
      <c r="B206" s="416" t="s">
        <v>152</v>
      </c>
      <c r="C206" s="324" t="s">
        <v>370</v>
      </c>
      <c r="D206" s="324" t="s">
        <v>362</v>
      </c>
      <c r="E206" s="324" t="s">
        <v>369</v>
      </c>
      <c r="F206" s="324" t="s">
        <v>145</v>
      </c>
      <c r="G206" s="324" t="s">
        <v>197</v>
      </c>
      <c r="H206" s="406">
        <v>100</v>
      </c>
      <c r="I206" s="326">
        <v>387.9</v>
      </c>
      <c r="J206" s="326">
        <v>387.9</v>
      </c>
    </row>
    <row r="207" spans="1:10" ht="25.5">
      <c r="A207" s="3"/>
      <c r="B207" s="323" t="s">
        <v>190</v>
      </c>
      <c r="C207" s="324" t="s">
        <v>370</v>
      </c>
      <c r="D207" s="324" t="s">
        <v>362</v>
      </c>
      <c r="E207" s="324" t="s">
        <v>369</v>
      </c>
      <c r="F207" s="324" t="s">
        <v>145</v>
      </c>
      <c r="G207" s="324" t="s">
        <v>197</v>
      </c>
      <c r="H207" s="406">
        <v>200</v>
      </c>
      <c r="I207" s="326">
        <v>53.3</v>
      </c>
      <c r="J207" s="326">
        <v>56.7</v>
      </c>
    </row>
    <row r="208" spans="1:10" ht="12.75">
      <c r="A208" s="3"/>
      <c r="B208" s="433" t="s">
        <v>247</v>
      </c>
      <c r="C208" s="381" t="s">
        <v>370</v>
      </c>
      <c r="D208" s="381" t="s">
        <v>362</v>
      </c>
      <c r="E208" s="381" t="s">
        <v>93</v>
      </c>
      <c r="F208" s="381"/>
      <c r="G208" s="381"/>
      <c r="H208" s="381"/>
      <c r="I208" s="383">
        <f>I209</f>
        <v>153.4</v>
      </c>
      <c r="J208" s="383">
        <f>J209</f>
        <v>153.4</v>
      </c>
    </row>
    <row r="209" spans="1:10" ht="12.75">
      <c r="A209" s="3"/>
      <c r="B209" s="434" t="s">
        <v>249</v>
      </c>
      <c r="C209" s="385" t="s">
        <v>370</v>
      </c>
      <c r="D209" s="385" t="s">
        <v>362</v>
      </c>
      <c r="E209" s="385" t="s">
        <v>93</v>
      </c>
      <c r="F209" s="385" t="s">
        <v>250</v>
      </c>
      <c r="G209" s="385"/>
      <c r="H209" s="385"/>
      <c r="I209" s="387">
        <f>I210+I212</f>
        <v>153.4</v>
      </c>
      <c r="J209" s="387">
        <f>J210+J212</f>
        <v>153.4</v>
      </c>
    </row>
    <row r="210" spans="1:10" ht="51">
      <c r="A210" s="3"/>
      <c r="B210" s="435" t="s">
        <v>348</v>
      </c>
      <c r="C210" s="436" t="s">
        <v>370</v>
      </c>
      <c r="D210" s="436" t="s">
        <v>362</v>
      </c>
      <c r="E210" s="436" t="s">
        <v>93</v>
      </c>
      <c r="F210" s="436" t="s">
        <v>250</v>
      </c>
      <c r="G210" s="436" t="s">
        <v>349</v>
      </c>
      <c r="H210" s="436"/>
      <c r="I210" s="437">
        <f>I211</f>
        <v>140.5</v>
      </c>
      <c r="J210" s="437">
        <f>J211</f>
        <v>140.5</v>
      </c>
    </row>
    <row r="211" spans="1:10" ht="12.75">
      <c r="A211" s="3"/>
      <c r="B211" s="438" t="s">
        <v>350</v>
      </c>
      <c r="C211" s="19" t="s">
        <v>370</v>
      </c>
      <c r="D211" s="19" t="s">
        <v>362</v>
      </c>
      <c r="E211" s="19" t="s">
        <v>93</v>
      </c>
      <c r="F211" s="19" t="s">
        <v>250</v>
      </c>
      <c r="G211" s="19" t="s">
        <v>349</v>
      </c>
      <c r="H211" s="19" t="s">
        <v>340</v>
      </c>
      <c r="I211" s="393">
        <v>140.5</v>
      </c>
      <c r="J211" s="393">
        <v>140.5</v>
      </c>
    </row>
    <row r="212" spans="1:10" ht="12.75">
      <c r="A212" s="3"/>
      <c r="B212" s="435" t="s">
        <v>351</v>
      </c>
      <c r="C212" s="436" t="s">
        <v>370</v>
      </c>
      <c r="D212" s="436" t="s">
        <v>362</v>
      </c>
      <c r="E212" s="436" t="s">
        <v>93</v>
      </c>
      <c r="F212" s="436" t="s">
        <v>250</v>
      </c>
      <c r="G212" s="436" t="s">
        <v>352</v>
      </c>
      <c r="H212" s="436"/>
      <c r="I212" s="437">
        <f>I213</f>
        <v>12.9</v>
      </c>
      <c r="J212" s="437">
        <f>J213</f>
        <v>12.9</v>
      </c>
    </row>
    <row r="213" spans="1:10" ht="51">
      <c r="A213" s="3"/>
      <c r="B213" s="439" t="s">
        <v>353</v>
      </c>
      <c r="C213" s="19" t="s">
        <v>370</v>
      </c>
      <c r="D213" s="19" t="s">
        <v>362</v>
      </c>
      <c r="E213" s="19" t="s">
        <v>93</v>
      </c>
      <c r="F213" s="19" t="s">
        <v>250</v>
      </c>
      <c r="G213" s="19" t="s">
        <v>352</v>
      </c>
      <c r="H213" s="19" t="s">
        <v>174</v>
      </c>
      <c r="I213" s="393">
        <v>12.9</v>
      </c>
      <c r="J213" s="393">
        <v>12.9</v>
      </c>
    </row>
    <row r="214" spans="1:10" ht="12.75">
      <c r="A214" s="3"/>
      <c r="B214" s="440" t="s">
        <v>354</v>
      </c>
      <c r="C214" s="332" t="s">
        <v>370</v>
      </c>
      <c r="D214" s="332" t="s">
        <v>366</v>
      </c>
      <c r="E214" s="332"/>
      <c r="F214" s="332"/>
      <c r="G214" s="332"/>
      <c r="H214" s="332"/>
      <c r="I214" s="349">
        <f aca="true" t="shared" si="13" ref="I214:J217">I215</f>
        <v>200</v>
      </c>
      <c r="J214" s="349">
        <f t="shared" si="13"/>
        <v>210</v>
      </c>
    </row>
    <row r="215" spans="1:10" ht="25.5">
      <c r="A215" s="3"/>
      <c r="B215" s="426" t="s">
        <v>344</v>
      </c>
      <c r="C215" s="337" t="s">
        <v>370</v>
      </c>
      <c r="D215" s="337" t="s">
        <v>366</v>
      </c>
      <c r="E215" s="337" t="s">
        <v>369</v>
      </c>
      <c r="F215" s="337"/>
      <c r="G215" s="337"/>
      <c r="H215" s="337"/>
      <c r="I215" s="352">
        <f t="shared" si="13"/>
        <v>200</v>
      </c>
      <c r="J215" s="352">
        <f t="shared" si="13"/>
        <v>210</v>
      </c>
    </row>
    <row r="216" spans="1:10" ht="63.75">
      <c r="A216" s="3"/>
      <c r="B216" s="408" t="s">
        <v>223</v>
      </c>
      <c r="C216" s="354" t="s">
        <v>370</v>
      </c>
      <c r="D216" s="354" t="s">
        <v>366</v>
      </c>
      <c r="E216" s="354" t="s">
        <v>369</v>
      </c>
      <c r="F216" s="354" t="s">
        <v>171</v>
      </c>
      <c r="G216" s="354"/>
      <c r="H216" s="354"/>
      <c r="I216" s="356">
        <f t="shared" si="13"/>
        <v>200</v>
      </c>
      <c r="J216" s="356">
        <f t="shared" si="13"/>
        <v>210</v>
      </c>
    </row>
    <row r="217" spans="1:10" ht="12.75">
      <c r="A217" s="3"/>
      <c r="B217" s="418" t="s">
        <v>355</v>
      </c>
      <c r="C217" s="365" t="s">
        <v>370</v>
      </c>
      <c r="D217" s="365" t="s">
        <v>366</v>
      </c>
      <c r="E217" s="365" t="s">
        <v>369</v>
      </c>
      <c r="F217" s="365" t="s">
        <v>171</v>
      </c>
      <c r="G217" s="365" t="s">
        <v>356</v>
      </c>
      <c r="H217" s="365"/>
      <c r="I217" s="366">
        <f t="shared" si="13"/>
        <v>200</v>
      </c>
      <c r="J217" s="366">
        <f t="shared" si="13"/>
        <v>210</v>
      </c>
    </row>
    <row r="218" spans="1:10" ht="25.5">
      <c r="A218" s="3"/>
      <c r="B218" s="323" t="s">
        <v>190</v>
      </c>
      <c r="C218" s="324" t="s">
        <v>370</v>
      </c>
      <c r="D218" s="324" t="s">
        <v>366</v>
      </c>
      <c r="E218" s="324" t="s">
        <v>369</v>
      </c>
      <c r="F218" s="324" t="s">
        <v>171</v>
      </c>
      <c r="G218" s="324" t="s">
        <v>356</v>
      </c>
      <c r="H218" s="406">
        <v>200</v>
      </c>
      <c r="I218" s="326">
        <v>200</v>
      </c>
      <c r="J218" s="326">
        <v>210</v>
      </c>
    </row>
    <row r="219" spans="1:10" ht="12.75">
      <c r="A219" s="3"/>
      <c r="B219" s="319" t="s">
        <v>224</v>
      </c>
      <c r="C219" s="235" t="s">
        <v>11</v>
      </c>
      <c r="D219" s="238"/>
      <c r="E219" s="198"/>
      <c r="F219" s="198"/>
      <c r="G219" s="198"/>
      <c r="H219" s="198"/>
      <c r="I219" s="396">
        <f aca="true" t="shared" si="14" ref="I219:J223">I220</f>
        <v>2309.7</v>
      </c>
      <c r="J219" s="396">
        <f t="shared" si="14"/>
        <v>2332.9</v>
      </c>
    </row>
    <row r="220" spans="1:10" ht="12.75">
      <c r="A220" s="3"/>
      <c r="B220" s="441" t="s">
        <v>225</v>
      </c>
      <c r="C220" s="420" t="s">
        <v>11</v>
      </c>
      <c r="D220" s="420" t="s">
        <v>362</v>
      </c>
      <c r="E220" s="332"/>
      <c r="F220" s="332"/>
      <c r="G220" s="332"/>
      <c r="H220" s="332"/>
      <c r="I220" s="349">
        <f t="shared" si="14"/>
        <v>2309.7</v>
      </c>
      <c r="J220" s="349">
        <f t="shared" si="14"/>
        <v>2332.9</v>
      </c>
    </row>
    <row r="221" spans="1:10" ht="38.25">
      <c r="A221" s="3"/>
      <c r="B221" s="350" t="s">
        <v>337</v>
      </c>
      <c r="C221" s="337" t="s">
        <v>11</v>
      </c>
      <c r="D221" s="337" t="s">
        <v>362</v>
      </c>
      <c r="E221" s="337" t="s">
        <v>370</v>
      </c>
      <c r="F221" s="337"/>
      <c r="G221" s="337"/>
      <c r="H221" s="337"/>
      <c r="I221" s="352">
        <f t="shared" si="14"/>
        <v>2309.7</v>
      </c>
      <c r="J221" s="352">
        <f t="shared" si="14"/>
        <v>2332.9</v>
      </c>
    </row>
    <row r="222" spans="1:10" ht="76.5">
      <c r="A222" s="3"/>
      <c r="B222" s="353" t="s">
        <v>227</v>
      </c>
      <c r="C222" s="354" t="s">
        <v>11</v>
      </c>
      <c r="D222" s="354" t="s">
        <v>362</v>
      </c>
      <c r="E222" s="354" t="s">
        <v>370</v>
      </c>
      <c r="F222" s="354" t="s">
        <v>145</v>
      </c>
      <c r="G222" s="354"/>
      <c r="H222" s="354"/>
      <c r="I222" s="356">
        <f t="shared" si="14"/>
        <v>2309.7</v>
      </c>
      <c r="J222" s="356">
        <f t="shared" si="14"/>
        <v>2332.9</v>
      </c>
    </row>
    <row r="223" spans="1:10" ht="12.75">
      <c r="A223" s="3"/>
      <c r="B223" s="442" t="s">
        <v>226</v>
      </c>
      <c r="C223" s="443" t="s">
        <v>11</v>
      </c>
      <c r="D223" s="443" t="s">
        <v>362</v>
      </c>
      <c r="E223" s="443" t="s">
        <v>370</v>
      </c>
      <c r="F223" s="443" t="s">
        <v>145</v>
      </c>
      <c r="G223" s="443"/>
      <c r="H223" s="443"/>
      <c r="I223" s="444">
        <f t="shared" si="14"/>
        <v>2309.7</v>
      </c>
      <c r="J223" s="444">
        <f t="shared" si="14"/>
        <v>2332.9</v>
      </c>
    </row>
    <row r="224" spans="1:10" ht="24" customHeight="1">
      <c r="A224" s="3"/>
      <c r="B224" s="364" t="s">
        <v>196</v>
      </c>
      <c r="C224" s="365" t="s">
        <v>11</v>
      </c>
      <c r="D224" s="365" t="s">
        <v>362</v>
      </c>
      <c r="E224" s="365" t="s">
        <v>370</v>
      </c>
      <c r="F224" s="365" t="s">
        <v>145</v>
      </c>
      <c r="G224" s="365" t="s">
        <v>197</v>
      </c>
      <c r="H224" s="365"/>
      <c r="I224" s="366">
        <f>I225+I226+I227</f>
        <v>2309.7</v>
      </c>
      <c r="J224" s="366">
        <f>J225+J226+J227</f>
        <v>2332.9</v>
      </c>
    </row>
    <row r="225" spans="1:10" ht="51">
      <c r="A225" s="3"/>
      <c r="B225" s="416" t="s">
        <v>152</v>
      </c>
      <c r="C225" s="324" t="s">
        <v>11</v>
      </c>
      <c r="D225" s="324" t="s">
        <v>362</v>
      </c>
      <c r="E225" s="324" t="s">
        <v>370</v>
      </c>
      <c r="F225" s="324" t="s">
        <v>145</v>
      </c>
      <c r="G225" s="324" t="s">
        <v>197</v>
      </c>
      <c r="H225" s="406">
        <v>100</v>
      </c>
      <c r="I225" s="326">
        <v>1837.7</v>
      </c>
      <c r="J225" s="326">
        <v>1837.7</v>
      </c>
    </row>
    <row r="226" spans="1:10" ht="25.5">
      <c r="A226" s="3"/>
      <c r="B226" s="323" t="s">
        <v>190</v>
      </c>
      <c r="C226" s="324" t="s">
        <v>11</v>
      </c>
      <c r="D226" s="324" t="s">
        <v>362</v>
      </c>
      <c r="E226" s="324" t="s">
        <v>370</v>
      </c>
      <c r="F226" s="324" t="s">
        <v>145</v>
      </c>
      <c r="G226" s="324" t="s">
        <v>197</v>
      </c>
      <c r="H226" s="406">
        <v>200</v>
      </c>
      <c r="I226" s="326">
        <f>25.3+445.6</f>
        <v>470.90000000000003</v>
      </c>
      <c r="J226" s="326">
        <f>26.6+467.5</f>
        <v>494.1</v>
      </c>
    </row>
    <row r="227" spans="1:10" ht="12.75">
      <c r="A227" s="3"/>
      <c r="B227" s="428" t="s">
        <v>178</v>
      </c>
      <c r="C227" s="324" t="s">
        <v>11</v>
      </c>
      <c r="D227" s="324" t="s">
        <v>362</v>
      </c>
      <c r="E227" s="324" t="s">
        <v>370</v>
      </c>
      <c r="F227" s="324" t="s">
        <v>145</v>
      </c>
      <c r="G227" s="324" t="s">
        <v>197</v>
      </c>
      <c r="H227" s="406">
        <v>800</v>
      </c>
      <c r="I227" s="326">
        <v>1.1</v>
      </c>
      <c r="J227" s="326">
        <v>1.1</v>
      </c>
    </row>
    <row r="228" spans="1:10" ht="12.75">
      <c r="A228" s="3"/>
      <c r="B228" s="445" t="s">
        <v>422</v>
      </c>
      <c r="C228" s="446" t="s">
        <v>93</v>
      </c>
      <c r="D228" s="447"/>
      <c r="E228" s="448"/>
      <c r="F228" s="448"/>
      <c r="G228" s="448"/>
      <c r="H228" s="448"/>
      <c r="I228" s="349">
        <f aca="true" t="shared" si="15" ref="I228:J232">I229</f>
        <v>541.7</v>
      </c>
      <c r="J228" s="349">
        <f t="shared" si="15"/>
        <v>1158.7</v>
      </c>
    </row>
    <row r="229" spans="1:10" ht="12.75">
      <c r="A229" s="3"/>
      <c r="B229" s="449" t="s">
        <v>417</v>
      </c>
      <c r="C229" s="450" t="s">
        <v>93</v>
      </c>
      <c r="D229" s="451" t="s">
        <v>93</v>
      </c>
      <c r="E229" s="452"/>
      <c r="F229" s="452"/>
      <c r="G229" s="452"/>
      <c r="H229" s="452"/>
      <c r="I229" s="343">
        <f t="shared" si="15"/>
        <v>541.7</v>
      </c>
      <c r="J229" s="343">
        <f t="shared" si="15"/>
        <v>1158.7</v>
      </c>
    </row>
    <row r="230" spans="1:10" ht="12.75">
      <c r="A230" s="3"/>
      <c r="B230" s="453" t="s">
        <v>247</v>
      </c>
      <c r="C230" s="454" t="s">
        <v>93</v>
      </c>
      <c r="D230" s="455" t="s">
        <v>93</v>
      </c>
      <c r="E230" s="456" t="s">
        <v>93</v>
      </c>
      <c r="F230" s="456" t="s">
        <v>248</v>
      </c>
      <c r="G230" s="456" t="s">
        <v>161</v>
      </c>
      <c r="H230" s="456"/>
      <c r="I230" s="343">
        <f t="shared" si="15"/>
        <v>541.7</v>
      </c>
      <c r="J230" s="343">
        <f t="shared" si="15"/>
        <v>1158.7</v>
      </c>
    </row>
    <row r="231" spans="1:10" ht="12.75">
      <c r="A231" s="3"/>
      <c r="B231" s="453" t="s">
        <v>249</v>
      </c>
      <c r="C231" s="454" t="s">
        <v>93</v>
      </c>
      <c r="D231" s="455" t="s">
        <v>93</v>
      </c>
      <c r="E231" s="456" t="s">
        <v>93</v>
      </c>
      <c r="F231" s="456" t="s">
        <v>250</v>
      </c>
      <c r="G231" s="456" t="s">
        <v>161</v>
      </c>
      <c r="H231" s="456"/>
      <c r="I231" s="343">
        <f t="shared" si="15"/>
        <v>541.7</v>
      </c>
      <c r="J231" s="343">
        <f t="shared" si="15"/>
        <v>1158.7</v>
      </c>
    </row>
    <row r="232" spans="1:10" ht="25.5">
      <c r="A232" s="3"/>
      <c r="B232" s="453" t="s">
        <v>231</v>
      </c>
      <c r="C232" s="457">
        <v>99</v>
      </c>
      <c r="D232" s="457">
        <v>99</v>
      </c>
      <c r="E232" s="458" t="s">
        <v>93</v>
      </c>
      <c r="F232" s="458" t="s">
        <v>250</v>
      </c>
      <c r="G232" s="458" t="s">
        <v>232</v>
      </c>
      <c r="H232" s="459" t="s">
        <v>233</v>
      </c>
      <c r="I232" s="326">
        <f t="shared" si="15"/>
        <v>541.7</v>
      </c>
      <c r="J232" s="326">
        <f t="shared" si="15"/>
        <v>1158.7</v>
      </c>
    </row>
    <row r="233" spans="1:10" ht="12.75">
      <c r="A233" s="3"/>
      <c r="B233" s="453" t="s">
        <v>417</v>
      </c>
      <c r="C233" s="457">
        <v>99</v>
      </c>
      <c r="D233" s="457">
        <v>99</v>
      </c>
      <c r="E233" s="458" t="s">
        <v>93</v>
      </c>
      <c r="F233" s="458" t="s">
        <v>250</v>
      </c>
      <c r="G233" s="458" t="s">
        <v>232</v>
      </c>
      <c r="H233" s="459">
        <v>900</v>
      </c>
      <c r="I233" s="326">
        <v>541.7</v>
      </c>
      <c r="J233" s="326">
        <v>1158.7</v>
      </c>
    </row>
    <row r="234" spans="2:10" ht="12.75">
      <c r="B234" s="460" t="s">
        <v>228</v>
      </c>
      <c r="C234" s="457"/>
      <c r="D234" s="457"/>
      <c r="E234" s="458"/>
      <c r="F234" s="458"/>
      <c r="G234" s="458"/>
      <c r="H234" s="459"/>
      <c r="I234" s="461">
        <f>I228+I219+I193+I182+I131+I111+I91+I10+I84</f>
        <v>22076.4</v>
      </c>
      <c r="J234" s="461">
        <f>J228+J219+J193+J182+J131+J111+J91+J10+J84</f>
        <v>23582</v>
      </c>
    </row>
    <row r="235" spans="2:10" ht="12.75">
      <c r="B235" s="462"/>
      <c r="C235" s="463"/>
      <c r="D235" s="463"/>
      <c r="E235" s="464"/>
      <c r="F235" s="464"/>
      <c r="G235" s="465"/>
      <c r="H235" s="466"/>
      <c r="I235" s="467"/>
      <c r="J235" s="467"/>
    </row>
    <row r="236" spans="2:10" ht="12.75">
      <c r="B236" s="468"/>
      <c r="C236" s="469"/>
      <c r="D236" s="469"/>
      <c r="E236" s="469"/>
      <c r="F236" s="469"/>
      <c r="G236" s="470" t="s">
        <v>362</v>
      </c>
      <c r="H236" s="470"/>
      <c r="I236" s="471">
        <f>I10</f>
        <v>7539.099999999999</v>
      </c>
      <c r="J236" s="471">
        <f>J10</f>
        <v>7505</v>
      </c>
    </row>
    <row r="237" spans="2:10" ht="12.75">
      <c r="B237" s="468"/>
      <c r="C237" s="469"/>
      <c r="D237" s="469"/>
      <c r="E237" s="469"/>
      <c r="F237" s="469"/>
      <c r="G237" s="472" t="s">
        <v>362</v>
      </c>
      <c r="H237" s="472" t="s">
        <v>363</v>
      </c>
      <c r="I237" s="326">
        <f>I11</f>
        <v>269.7</v>
      </c>
      <c r="J237" s="326">
        <f>J11</f>
        <v>270.4</v>
      </c>
    </row>
    <row r="238" spans="2:10" ht="12.75">
      <c r="B238" s="468"/>
      <c r="C238" s="469"/>
      <c r="D238" s="469"/>
      <c r="E238" s="469"/>
      <c r="F238" s="469"/>
      <c r="G238" s="472" t="s">
        <v>362</v>
      </c>
      <c r="H238" s="472" t="s">
        <v>366</v>
      </c>
      <c r="I238" s="326">
        <f>I18</f>
        <v>5007.5</v>
      </c>
      <c r="J238" s="326">
        <f>J18</f>
        <v>4819.5</v>
      </c>
    </row>
    <row r="239" spans="2:10" ht="12.75">
      <c r="B239" s="468"/>
      <c r="C239" s="469"/>
      <c r="D239" s="469"/>
      <c r="E239" s="469"/>
      <c r="F239" s="469"/>
      <c r="G239" s="472" t="s">
        <v>362</v>
      </c>
      <c r="H239" s="472" t="s">
        <v>4</v>
      </c>
      <c r="I239" s="326">
        <f>I39</f>
        <v>0</v>
      </c>
      <c r="J239" s="326">
        <f>J39</f>
        <v>0</v>
      </c>
    </row>
    <row r="240" spans="2:10" ht="12.75">
      <c r="B240" s="468"/>
      <c r="C240" s="469"/>
      <c r="D240" s="469"/>
      <c r="E240" s="469"/>
      <c r="F240" s="469"/>
      <c r="G240" s="472" t="s">
        <v>362</v>
      </c>
      <c r="H240" s="472" t="s">
        <v>369</v>
      </c>
      <c r="I240" s="326">
        <f>I46</f>
        <v>0</v>
      </c>
      <c r="J240" s="326">
        <f>J46</f>
        <v>0</v>
      </c>
    </row>
    <row r="241" spans="2:10" ht="12.75">
      <c r="B241" s="468"/>
      <c r="C241" s="469"/>
      <c r="D241" s="469"/>
      <c r="E241" s="469"/>
      <c r="F241" s="469"/>
      <c r="G241" s="472" t="s">
        <v>362</v>
      </c>
      <c r="H241" s="472" t="s">
        <v>11</v>
      </c>
      <c r="I241" s="326">
        <f>I51</f>
        <v>50</v>
      </c>
      <c r="J241" s="326">
        <f>J51</f>
        <v>50</v>
      </c>
    </row>
    <row r="242" spans="2:10" ht="12.75">
      <c r="B242" s="468"/>
      <c r="C242" s="469"/>
      <c r="D242" s="469"/>
      <c r="E242" s="469"/>
      <c r="F242" s="469"/>
      <c r="G242" s="472" t="s">
        <v>362</v>
      </c>
      <c r="H242" s="472" t="s">
        <v>195</v>
      </c>
      <c r="I242" s="326">
        <f>I56</f>
        <v>2211.8999999999996</v>
      </c>
      <c r="J242" s="326">
        <f>J56</f>
        <v>2365.1</v>
      </c>
    </row>
    <row r="243" spans="2:10" ht="12.75">
      <c r="B243" s="468"/>
      <c r="C243" s="469"/>
      <c r="D243" s="469"/>
      <c r="E243" s="469"/>
      <c r="F243" s="469"/>
      <c r="G243" s="470" t="s">
        <v>364</v>
      </c>
      <c r="H243" s="470"/>
      <c r="I243" s="471">
        <f>I84</f>
        <v>154.9</v>
      </c>
      <c r="J243" s="471">
        <f>J84</f>
        <v>154.9</v>
      </c>
    </row>
    <row r="244" spans="2:10" ht="12.75">
      <c r="B244" s="468"/>
      <c r="C244" s="469"/>
      <c r="D244" s="469"/>
      <c r="E244" s="469"/>
      <c r="F244" s="469"/>
      <c r="G244" s="472" t="s">
        <v>364</v>
      </c>
      <c r="H244" s="472" t="s">
        <v>363</v>
      </c>
      <c r="I244" s="326">
        <f>I85</f>
        <v>154.9</v>
      </c>
      <c r="J244" s="326">
        <f>J85</f>
        <v>154.9</v>
      </c>
    </row>
    <row r="245" spans="2:10" ht="12.75">
      <c r="B245" s="468"/>
      <c r="C245" s="469"/>
      <c r="D245" s="469"/>
      <c r="E245" s="469"/>
      <c r="F245" s="469"/>
      <c r="G245" s="470" t="s">
        <v>363</v>
      </c>
      <c r="H245" s="470"/>
      <c r="I245" s="471">
        <f>I91</f>
        <v>100</v>
      </c>
      <c r="J245" s="471">
        <f>J91</f>
        <v>100</v>
      </c>
    </row>
    <row r="246" spans="2:10" ht="12.75">
      <c r="B246" s="468"/>
      <c r="C246" s="469"/>
      <c r="D246" s="469"/>
      <c r="E246" s="469"/>
      <c r="F246" s="469"/>
      <c r="G246" s="472" t="s">
        <v>363</v>
      </c>
      <c r="H246" s="472" t="s">
        <v>423</v>
      </c>
      <c r="I246" s="326">
        <f>I92</f>
        <v>65</v>
      </c>
      <c r="J246" s="326">
        <f>J92</f>
        <v>65</v>
      </c>
    </row>
    <row r="247" spans="2:10" ht="12.75">
      <c r="B247" s="468"/>
      <c r="C247" s="469"/>
      <c r="D247" s="469"/>
      <c r="E247" s="469"/>
      <c r="F247" s="469"/>
      <c r="G247" s="472" t="s">
        <v>363</v>
      </c>
      <c r="H247" s="472" t="s">
        <v>266</v>
      </c>
      <c r="I247" s="326">
        <f>I104</f>
        <v>35</v>
      </c>
      <c r="J247" s="326">
        <f>J104</f>
        <v>35</v>
      </c>
    </row>
    <row r="248" spans="2:10" ht="12.75">
      <c r="B248" s="468"/>
      <c r="C248" s="469"/>
      <c r="D248" s="469"/>
      <c r="E248" s="469"/>
      <c r="F248" s="469"/>
      <c r="G248" s="470" t="s">
        <v>366</v>
      </c>
      <c r="H248" s="470"/>
      <c r="I248" s="471">
        <f>I111</f>
        <v>1941</v>
      </c>
      <c r="J248" s="471">
        <f>J111</f>
        <v>2703</v>
      </c>
    </row>
    <row r="249" spans="2:10" ht="12.75">
      <c r="B249" s="468"/>
      <c r="C249" s="469"/>
      <c r="D249" s="469"/>
      <c r="E249" s="469"/>
      <c r="F249" s="469"/>
      <c r="G249" s="472" t="s">
        <v>366</v>
      </c>
      <c r="H249" s="472" t="s">
        <v>423</v>
      </c>
      <c r="I249" s="326">
        <f>I112</f>
        <v>1941</v>
      </c>
      <c r="J249" s="326">
        <f>J112</f>
        <v>2703</v>
      </c>
    </row>
    <row r="250" spans="2:10" ht="12.75">
      <c r="B250" s="468"/>
      <c r="C250" s="469"/>
      <c r="D250" s="469"/>
      <c r="E250" s="469"/>
      <c r="F250" s="469"/>
      <c r="G250" s="472" t="s">
        <v>366</v>
      </c>
      <c r="H250" s="472" t="s">
        <v>97</v>
      </c>
      <c r="I250" s="326">
        <f>I124</f>
        <v>0</v>
      </c>
      <c r="J250" s="326">
        <f>J124</f>
        <v>0</v>
      </c>
    </row>
    <row r="251" spans="2:10" ht="12.75">
      <c r="B251" s="468"/>
      <c r="C251" s="469"/>
      <c r="D251" s="469"/>
      <c r="E251" s="469"/>
      <c r="F251" s="469"/>
      <c r="G251" s="470" t="s">
        <v>367</v>
      </c>
      <c r="H251" s="470"/>
      <c r="I251" s="471">
        <f>I131</f>
        <v>5992.6</v>
      </c>
      <c r="J251" s="471">
        <f>J131</f>
        <v>6062.200000000001</v>
      </c>
    </row>
    <row r="252" spans="2:10" ht="12.75">
      <c r="B252" s="468"/>
      <c r="C252" s="469"/>
      <c r="D252" s="469"/>
      <c r="E252" s="469"/>
      <c r="F252" s="469"/>
      <c r="G252" s="472" t="s">
        <v>367</v>
      </c>
      <c r="H252" s="472" t="s">
        <v>362</v>
      </c>
      <c r="I252" s="326">
        <f>I132</f>
        <v>517</v>
      </c>
      <c r="J252" s="326">
        <f>J132</f>
        <v>518</v>
      </c>
    </row>
    <row r="253" spans="2:10" ht="12.75">
      <c r="B253" s="468"/>
      <c r="C253" s="469"/>
      <c r="D253" s="469"/>
      <c r="E253" s="469"/>
      <c r="F253" s="469"/>
      <c r="G253" s="472" t="s">
        <v>367</v>
      </c>
      <c r="H253" s="472" t="s">
        <v>364</v>
      </c>
      <c r="I253" s="326">
        <f>I149</f>
        <v>351.8</v>
      </c>
      <c r="J253" s="326">
        <f>J149</f>
        <v>352</v>
      </c>
    </row>
    <row r="254" spans="2:10" ht="12.75">
      <c r="B254" s="468"/>
      <c r="C254" s="469"/>
      <c r="D254" s="469"/>
      <c r="E254" s="469"/>
      <c r="F254" s="469"/>
      <c r="G254" s="472" t="s">
        <v>367</v>
      </c>
      <c r="H254" s="472" t="s">
        <v>363</v>
      </c>
      <c r="I254" s="326">
        <f>I159</f>
        <v>300</v>
      </c>
      <c r="J254" s="326">
        <f>J159</f>
        <v>300</v>
      </c>
    </row>
    <row r="255" spans="2:10" ht="12.75">
      <c r="B255" s="468"/>
      <c r="C255" s="469"/>
      <c r="D255" s="469"/>
      <c r="E255" s="469"/>
      <c r="F255" s="469"/>
      <c r="G255" s="472" t="s">
        <v>367</v>
      </c>
      <c r="H255" s="472" t="s">
        <v>367</v>
      </c>
      <c r="I255" s="326">
        <f>I176</f>
        <v>3548.8</v>
      </c>
      <c r="J255" s="326">
        <f>J176</f>
        <v>3568.2000000000003</v>
      </c>
    </row>
    <row r="256" spans="2:10" ht="12.75">
      <c r="B256" s="468"/>
      <c r="C256" s="469"/>
      <c r="D256" s="469"/>
      <c r="E256" s="469"/>
      <c r="F256" s="469"/>
      <c r="G256" s="470" t="s">
        <v>369</v>
      </c>
      <c r="H256" s="470"/>
      <c r="I256" s="471">
        <f>I182</f>
        <v>135</v>
      </c>
      <c r="J256" s="471">
        <f>J182</f>
        <v>135</v>
      </c>
    </row>
    <row r="257" spans="2:10" ht="12.75">
      <c r="B257" s="468"/>
      <c r="C257" s="469"/>
      <c r="D257" s="469"/>
      <c r="E257" s="469"/>
      <c r="F257" s="469"/>
      <c r="G257" s="472" t="s">
        <v>369</v>
      </c>
      <c r="H257" s="472" t="s">
        <v>367</v>
      </c>
      <c r="I257" s="326" t="str">
        <f>I183</f>
        <v>35</v>
      </c>
      <c r="J257" s="326" t="str">
        <f>J183</f>
        <v>35</v>
      </c>
    </row>
    <row r="258" spans="2:10" ht="12.75">
      <c r="B258" s="468"/>
      <c r="C258" s="469"/>
      <c r="D258" s="469"/>
      <c r="E258" s="469"/>
      <c r="F258" s="469"/>
      <c r="G258" s="472" t="s">
        <v>369</v>
      </c>
      <c r="H258" s="472" t="s">
        <v>369</v>
      </c>
      <c r="I258" s="326">
        <f>I188</f>
        <v>100</v>
      </c>
      <c r="J258" s="326">
        <f>J188</f>
        <v>100</v>
      </c>
    </row>
    <row r="259" spans="2:10" ht="12.75">
      <c r="B259" s="468"/>
      <c r="C259" s="469"/>
      <c r="D259" s="469"/>
      <c r="E259" s="469"/>
      <c r="F259" s="469"/>
      <c r="G259" s="470" t="s">
        <v>370</v>
      </c>
      <c r="H259" s="470"/>
      <c r="I259" s="471">
        <f>I193</f>
        <v>3362.3999999999996</v>
      </c>
      <c r="J259" s="471">
        <f>J193</f>
        <v>3430.2999999999997</v>
      </c>
    </row>
    <row r="260" spans="2:10" ht="12.75">
      <c r="B260" s="468"/>
      <c r="C260" s="469"/>
      <c r="D260" s="469"/>
      <c r="E260" s="469"/>
      <c r="F260" s="469"/>
      <c r="G260" s="472" t="s">
        <v>370</v>
      </c>
      <c r="H260" s="472" t="s">
        <v>362</v>
      </c>
      <c r="I260" s="326">
        <f>I194</f>
        <v>3162.3999999999996</v>
      </c>
      <c r="J260" s="326">
        <f>J194</f>
        <v>3220.2999999999997</v>
      </c>
    </row>
    <row r="261" spans="2:10" ht="12.75">
      <c r="B261" s="468"/>
      <c r="C261" s="469"/>
      <c r="D261" s="469"/>
      <c r="E261" s="469"/>
      <c r="F261" s="469"/>
      <c r="G261" s="472" t="s">
        <v>370</v>
      </c>
      <c r="H261" s="472" t="s">
        <v>366</v>
      </c>
      <c r="I261" s="326">
        <f>I214</f>
        <v>200</v>
      </c>
      <c r="J261" s="326">
        <f>J214</f>
        <v>210</v>
      </c>
    </row>
    <row r="262" spans="2:10" ht="12.75">
      <c r="B262" s="468"/>
      <c r="C262" s="469"/>
      <c r="D262" s="469"/>
      <c r="E262" s="469"/>
      <c r="F262" s="469"/>
      <c r="G262" s="333">
        <v>11</v>
      </c>
      <c r="H262" s="470"/>
      <c r="I262" s="471">
        <f>I219</f>
        <v>2309.7</v>
      </c>
      <c r="J262" s="471">
        <f>J219</f>
        <v>2332.9</v>
      </c>
    </row>
    <row r="263" spans="2:10" ht="12.75">
      <c r="B263" s="468"/>
      <c r="C263" s="469"/>
      <c r="D263" s="469"/>
      <c r="E263" s="469"/>
      <c r="F263" s="469"/>
      <c r="G263" s="406">
        <v>11</v>
      </c>
      <c r="H263" s="472" t="s">
        <v>362</v>
      </c>
      <c r="I263" s="326">
        <f>I220</f>
        <v>2309.7</v>
      </c>
      <c r="J263" s="326">
        <f>J220</f>
        <v>2332.9</v>
      </c>
    </row>
    <row r="264" spans="2:10" ht="12.75">
      <c r="B264" s="468"/>
      <c r="C264" s="469"/>
      <c r="D264" s="469"/>
      <c r="E264" s="469"/>
      <c r="F264" s="469"/>
      <c r="G264" s="406" t="s">
        <v>234</v>
      </c>
      <c r="H264" s="472"/>
      <c r="I264" s="326">
        <f>I228</f>
        <v>541.7</v>
      </c>
      <c r="J264" s="326">
        <f>J228</f>
        <v>1158.7</v>
      </c>
    </row>
    <row r="265" spans="2:10" ht="12.75">
      <c r="B265" s="468"/>
      <c r="C265" s="469"/>
      <c r="D265" s="469"/>
      <c r="E265" s="469"/>
      <c r="F265" s="469"/>
      <c r="G265" s="473"/>
      <c r="H265" s="406"/>
      <c r="I265" s="461">
        <f>I262+I259+I256+I251+I248+I245+I243+I236+I264</f>
        <v>22076.4</v>
      </c>
      <c r="J265" s="461">
        <f>J262+J259+J256+J251+J248+J245+J243+J236+J264</f>
        <v>23582.000000000004</v>
      </c>
    </row>
  </sheetData>
  <sheetProtection/>
  <mergeCells count="12">
    <mergeCell ref="B5:J5"/>
    <mergeCell ref="B8:B9"/>
    <mergeCell ref="A8:A9"/>
    <mergeCell ref="E1:I1"/>
    <mergeCell ref="B2:J2"/>
    <mergeCell ref="B3:J3"/>
    <mergeCell ref="C8:H8"/>
    <mergeCell ref="I8:I9"/>
    <mergeCell ref="E9:G9"/>
    <mergeCell ref="B4:J4"/>
    <mergeCell ref="J8:J9"/>
    <mergeCell ref="B6:J6"/>
  </mergeCells>
  <printOptions/>
  <pageMargins left="0.6299212598425197" right="0.31496062992125984" top="0.31496062992125984" bottom="0.35433070866141736" header="0.2755905511811024" footer="0.31496062992125984"/>
  <pageSetup horizontalDpi="600" verticalDpi="600" orientation="portrait" paperSize="9" scale="75" r:id="rId1"/>
  <ignoredErrors>
    <ignoredError sqref="C61:H65 C117:H119 C225:H227 C228:G23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232"/>
  <sheetViews>
    <sheetView zoomScale="120" zoomScaleNormal="120" zoomScalePageLayoutView="0" workbookViewId="0" topLeftCell="A31">
      <selection activeCell="M18" sqref="M18"/>
    </sheetView>
  </sheetViews>
  <sheetFormatPr defaultColWidth="9.140625" defaultRowHeight="12.75"/>
  <cols>
    <col min="1" max="1" width="4.421875" style="292" customWidth="1"/>
    <col min="2" max="2" width="52.28125" style="1" customWidth="1"/>
    <col min="3" max="3" width="5.57421875" style="1" customWidth="1"/>
    <col min="4" max="4" width="4.7109375" style="1" customWidth="1"/>
    <col min="5" max="5" width="4.57421875" style="1" customWidth="1"/>
    <col min="6" max="6" width="3.7109375" style="1" customWidth="1"/>
    <col min="7" max="7" width="3.8515625" style="1" customWidth="1"/>
    <col min="8" max="8" width="5.28125" style="1" customWidth="1"/>
    <col min="9" max="9" width="10.28125" style="1" customWidth="1"/>
    <col min="10" max="16384" width="9.140625" style="1" customWidth="1"/>
  </cols>
  <sheetData>
    <row r="1" spans="7:9" ht="12.75">
      <c r="G1" s="505" t="s">
        <v>430</v>
      </c>
      <c r="H1" s="505"/>
      <c r="I1" s="505"/>
    </row>
    <row r="2" spans="4:10" ht="51" customHeight="1">
      <c r="D2" s="535" t="s">
        <v>236</v>
      </c>
      <c r="E2" s="535"/>
      <c r="F2" s="535"/>
      <c r="G2" s="535"/>
      <c r="H2" s="535"/>
      <c r="I2" s="535"/>
      <c r="J2" s="535"/>
    </row>
    <row r="3" spans="4:10" ht="12.75">
      <c r="D3" s="507" t="s">
        <v>242</v>
      </c>
      <c r="E3" s="507"/>
      <c r="F3" s="507"/>
      <c r="G3" s="507"/>
      <c r="H3" s="507"/>
      <c r="I3" s="507"/>
      <c r="J3" s="507"/>
    </row>
    <row r="4" spans="1:10" ht="36.75" customHeight="1">
      <c r="A4" s="529" t="s">
        <v>8</v>
      </c>
      <c r="B4" s="529"/>
      <c r="C4" s="529"/>
      <c r="D4" s="529"/>
      <c r="E4" s="529"/>
      <c r="F4" s="529"/>
      <c r="G4" s="529"/>
      <c r="H4" s="529"/>
      <c r="I4" s="529"/>
      <c r="J4" s="529"/>
    </row>
    <row r="5" spans="1:10" ht="12.75">
      <c r="A5" s="534" t="s">
        <v>235</v>
      </c>
      <c r="B5" s="534"/>
      <c r="C5" s="534"/>
      <c r="D5" s="534"/>
      <c r="E5" s="534"/>
      <c r="F5" s="534"/>
      <c r="G5" s="534"/>
      <c r="H5" s="534"/>
      <c r="I5" s="534"/>
      <c r="J5" s="82"/>
    </row>
    <row r="6" ht="12.75">
      <c r="I6" s="1" t="s">
        <v>374</v>
      </c>
    </row>
    <row r="7" spans="1:10" ht="12.75">
      <c r="A7" s="530" t="s">
        <v>126</v>
      </c>
      <c r="B7" s="532" t="s">
        <v>391</v>
      </c>
      <c r="C7" s="282"/>
      <c r="D7" s="511" t="s">
        <v>139</v>
      </c>
      <c r="E7" s="511"/>
      <c r="F7" s="511"/>
      <c r="G7" s="511"/>
      <c r="H7" s="511"/>
      <c r="I7" s="511"/>
      <c r="J7" s="512" t="s">
        <v>92</v>
      </c>
    </row>
    <row r="8" spans="1:10" ht="45.75">
      <c r="A8" s="531"/>
      <c r="B8" s="533"/>
      <c r="C8" s="283" t="s">
        <v>373</v>
      </c>
      <c r="D8" s="106" t="s">
        <v>394</v>
      </c>
      <c r="E8" s="106" t="s">
        <v>393</v>
      </c>
      <c r="F8" s="511" t="s">
        <v>392</v>
      </c>
      <c r="G8" s="511"/>
      <c r="H8" s="511"/>
      <c r="I8" s="173" t="s">
        <v>140</v>
      </c>
      <c r="J8" s="512"/>
    </row>
    <row r="9" spans="1:10" ht="12.75">
      <c r="A9" s="293">
        <v>1</v>
      </c>
      <c r="B9" s="284" t="s">
        <v>237</v>
      </c>
      <c r="C9" s="284">
        <v>871</v>
      </c>
      <c r="D9" s="523"/>
      <c r="E9" s="524"/>
      <c r="F9" s="524"/>
      <c r="G9" s="524"/>
      <c r="H9" s="524"/>
      <c r="I9" s="525"/>
      <c r="J9" s="285">
        <f>J10+J73+J80+J100+J120+J171+J182+J208</f>
        <v>21599.9</v>
      </c>
    </row>
    <row r="10" spans="1:10" ht="12.75">
      <c r="A10" s="87"/>
      <c r="B10" s="102" t="s">
        <v>141</v>
      </c>
      <c r="C10" s="299">
        <v>871</v>
      </c>
      <c r="D10" s="95" t="s">
        <v>362</v>
      </c>
      <c r="E10" s="95"/>
      <c r="F10" s="95"/>
      <c r="G10" s="95"/>
      <c r="H10" s="95"/>
      <c r="I10" s="114"/>
      <c r="J10" s="217">
        <f>J11+J32+J39+J44+J49</f>
        <v>7197.299999999999</v>
      </c>
    </row>
    <row r="11" spans="1:10" ht="32.25">
      <c r="A11" s="87"/>
      <c r="B11" s="134" t="s">
        <v>365</v>
      </c>
      <c r="C11" s="145">
        <v>871</v>
      </c>
      <c r="D11" s="145" t="s">
        <v>362</v>
      </c>
      <c r="E11" s="145" t="s">
        <v>366</v>
      </c>
      <c r="F11" s="145"/>
      <c r="G11" s="145"/>
      <c r="H11" s="145"/>
      <c r="I11" s="115"/>
      <c r="J11" s="155">
        <f>J12+J22</f>
        <v>4570.8</v>
      </c>
    </row>
    <row r="12" spans="1:10" ht="12.75">
      <c r="A12" s="87"/>
      <c r="B12" s="135" t="s">
        <v>153</v>
      </c>
      <c r="C12" s="146">
        <v>871</v>
      </c>
      <c r="D12" s="146" t="s">
        <v>362</v>
      </c>
      <c r="E12" s="146" t="s">
        <v>366</v>
      </c>
      <c r="F12" s="146" t="s">
        <v>154</v>
      </c>
      <c r="G12" s="146"/>
      <c r="H12" s="146"/>
      <c r="I12" s="110"/>
      <c r="J12" s="151">
        <f>J13+J16</f>
        <v>4544.2</v>
      </c>
    </row>
    <row r="13" spans="1:10" ht="12.75">
      <c r="A13" s="87"/>
      <c r="B13" s="141" t="s">
        <v>155</v>
      </c>
      <c r="C13" s="147">
        <v>871</v>
      </c>
      <c r="D13" s="147" t="s">
        <v>362</v>
      </c>
      <c r="E13" s="147" t="s">
        <v>366</v>
      </c>
      <c r="F13" s="147" t="s">
        <v>154</v>
      </c>
      <c r="G13" s="147" t="s">
        <v>145</v>
      </c>
      <c r="H13" s="147"/>
      <c r="I13" s="131"/>
      <c r="J13" s="166">
        <f>J14</f>
        <v>657</v>
      </c>
    </row>
    <row r="14" spans="1:10" ht="32.25">
      <c r="A14" s="87"/>
      <c r="B14" s="100" t="s">
        <v>146</v>
      </c>
      <c r="C14" s="144">
        <v>871</v>
      </c>
      <c r="D14" s="144" t="s">
        <v>362</v>
      </c>
      <c r="E14" s="144" t="s">
        <v>366</v>
      </c>
      <c r="F14" s="144">
        <v>92</v>
      </c>
      <c r="G14" s="144" t="s">
        <v>145</v>
      </c>
      <c r="H14" s="144" t="s">
        <v>147</v>
      </c>
      <c r="I14" s="112"/>
      <c r="J14" s="202">
        <f>J15</f>
        <v>657</v>
      </c>
    </row>
    <row r="15" spans="1:10" ht="45">
      <c r="A15" s="87"/>
      <c r="B15" s="118" t="s">
        <v>152</v>
      </c>
      <c r="C15" s="148">
        <v>871</v>
      </c>
      <c r="D15" s="148" t="s">
        <v>362</v>
      </c>
      <c r="E15" s="148" t="s">
        <v>366</v>
      </c>
      <c r="F15" s="148" t="s">
        <v>154</v>
      </c>
      <c r="G15" s="148" t="s">
        <v>145</v>
      </c>
      <c r="H15" s="148" t="s">
        <v>177</v>
      </c>
      <c r="I15" s="116" t="s">
        <v>174</v>
      </c>
      <c r="J15" s="222">
        <v>657</v>
      </c>
    </row>
    <row r="16" spans="1:10" ht="12.75">
      <c r="A16" s="87"/>
      <c r="B16" s="141" t="s">
        <v>156</v>
      </c>
      <c r="C16" s="147">
        <v>871</v>
      </c>
      <c r="D16" s="130" t="s">
        <v>362</v>
      </c>
      <c r="E16" s="130" t="s">
        <v>366</v>
      </c>
      <c r="F16" s="130" t="s">
        <v>154</v>
      </c>
      <c r="G16" s="130" t="s">
        <v>157</v>
      </c>
      <c r="H16" s="130"/>
      <c r="I16" s="131"/>
      <c r="J16" s="166">
        <f>J17+J19</f>
        <v>3887.2</v>
      </c>
    </row>
    <row r="17" spans="1:10" ht="32.25">
      <c r="A17" s="87"/>
      <c r="B17" s="100" t="s">
        <v>146</v>
      </c>
      <c r="C17" s="144">
        <v>871</v>
      </c>
      <c r="D17" s="101" t="s">
        <v>362</v>
      </c>
      <c r="E17" s="101" t="s">
        <v>366</v>
      </c>
      <c r="F17" s="101" t="s">
        <v>154</v>
      </c>
      <c r="G17" s="101" t="s">
        <v>157</v>
      </c>
      <c r="H17" s="101" t="s">
        <v>147</v>
      </c>
      <c r="I17" s="112"/>
      <c r="J17" s="163">
        <f>J18</f>
        <v>3041.7</v>
      </c>
    </row>
    <row r="18" spans="1:10" ht="45">
      <c r="A18" s="87"/>
      <c r="B18" s="118" t="s">
        <v>152</v>
      </c>
      <c r="C18" s="148">
        <v>871</v>
      </c>
      <c r="D18" s="116" t="s">
        <v>362</v>
      </c>
      <c r="E18" s="116" t="s">
        <v>366</v>
      </c>
      <c r="F18" s="116" t="s">
        <v>154</v>
      </c>
      <c r="G18" s="116" t="s">
        <v>157</v>
      </c>
      <c r="H18" s="116" t="s">
        <v>147</v>
      </c>
      <c r="I18" s="116" t="s">
        <v>174</v>
      </c>
      <c r="J18" s="222">
        <v>3041.7</v>
      </c>
    </row>
    <row r="19" spans="1:10" ht="21.75">
      <c r="A19" s="87"/>
      <c r="B19" s="113" t="s">
        <v>150</v>
      </c>
      <c r="C19" s="144">
        <v>871</v>
      </c>
      <c r="D19" s="101" t="s">
        <v>362</v>
      </c>
      <c r="E19" s="101" t="s">
        <v>366</v>
      </c>
      <c r="F19" s="101" t="s">
        <v>154</v>
      </c>
      <c r="G19" s="101" t="s">
        <v>157</v>
      </c>
      <c r="H19" s="101" t="s">
        <v>149</v>
      </c>
      <c r="I19" s="112"/>
      <c r="J19" s="202">
        <f>J20+J21</f>
        <v>845.5</v>
      </c>
    </row>
    <row r="20" spans="1:10" ht="12.75">
      <c r="A20" s="87"/>
      <c r="B20" s="108" t="s">
        <v>176</v>
      </c>
      <c r="C20" s="111">
        <v>871</v>
      </c>
      <c r="D20" s="116" t="s">
        <v>362</v>
      </c>
      <c r="E20" s="116" t="s">
        <v>366</v>
      </c>
      <c r="F20" s="116" t="s">
        <v>154</v>
      </c>
      <c r="G20" s="116" t="s">
        <v>157</v>
      </c>
      <c r="H20" s="116" t="s">
        <v>149</v>
      </c>
      <c r="I20" s="116" t="s">
        <v>151</v>
      </c>
      <c r="J20" s="222">
        <v>814</v>
      </c>
    </row>
    <row r="21" spans="1:10" ht="12.75">
      <c r="A21" s="87"/>
      <c r="B21" s="117" t="s">
        <v>178</v>
      </c>
      <c r="C21" s="127">
        <v>871</v>
      </c>
      <c r="D21" s="116" t="s">
        <v>362</v>
      </c>
      <c r="E21" s="116" t="s">
        <v>366</v>
      </c>
      <c r="F21" s="116" t="s">
        <v>154</v>
      </c>
      <c r="G21" s="116" t="s">
        <v>157</v>
      </c>
      <c r="H21" s="116" t="s">
        <v>149</v>
      </c>
      <c r="I21" s="116" t="s">
        <v>175</v>
      </c>
      <c r="J21" s="222">
        <v>31.5</v>
      </c>
    </row>
    <row r="22" spans="1:10" ht="21.75">
      <c r="A22" s="87"/>
      <c r="B22" s="137" t="s">
        <v>158</v>
      </c>
      <c r="C22" s="146">
        <v>871</v>
      </c>
      <c r="D22" s="98" t="s">
        <v>362</v>
      </c>
      <c r="E22" s="98" t="s">
        <v>366</v>
      </c>
      <c r="F22" s="98" t="s">
        <v>159</v>
      </c>
      <c r="G22" s="98"/>
      <c r="H22" s="98"/>
      <c r="I22" s="110"/>
      <c r="J22" s="151">
        <f>J23</f>
        <v>26.6</v>
      </c>
    </row>
    <row r="23" spans="1:10" ht="42.75">
      <c r="A23" s="87"/>
      <c r="B23" s="143" t="s">
        <v>160</v>
      </c>
      <c r="C23" s="147">
        <v>871</v>
      </c>
      <c r="D23" s="130" t="s">
        <v>362</v>
      </c>
      <c r="E23" s="130" t="s">
        <v>366</v>
      </c>
      <c r="F23" s="130">
        <v>97</v>
      </c>
      <c r="G23" s="130">
        <v>2</v>
      </c>
      <c r="H23" s="130"/>
      <c r="I23" s="132"/>
      <c r="J23" s="166">
        <f>J24+J26+J28+J30</f>
        <v>26.6</v>
      </c>
    </row>
    <row r="24" spans="1:10" ht="32.25">
      <c r="A24" s="87"/>
      <c r="B24" s="100" t="s">
        <v>162</v>
      </c>
      <c r="C24" s="144">
        <v>871</v>
      </c>
      <c r="D24" s="101" t="s">
        <v>362</v>
      </c>
      <c r="E24" s="101" t="s">
        <v>366</v>
      </c>
      <c r="F24" s="101" t="s">
        <v>159</v>
      </c>
      <c r="G24" s="101" t="s">
        <v>157</v>
      </c>
      <c r="H24" s="101">
        <v>8507</v>
      </c>
      <c r="I24" s="126"/>
      <c r="J24" s="202">
        <f>J25</f>
        <v>0.9</v>
      </c>
    </row>
    <row r="25" spans="1:10" ht="12.75">
      <c r="A25" s="87"/>
      <c r="B25" s="149" t="s">
        <v>179</v>
      </c>
      <c r="C25" s="229">
        <v>871</v>
      </c>
      <c r="D25" s="116" t="s">
        <v>362</v>
      </c>
      <c r="E25" s="116" t="s">
        <v>366</v>
      </c>
      <c r="F25" s="116" t="s">
        <v>159</v>
      </c>
      <c r="G25" s="116" t="s">
        <v>157</v>
      </c>
      <c r="H25" s="116" t="s">
        <v>163</v>
      </c>
      <c r="I25" s="127">
        <v>500</v>
      </c>
      <c r="J25" s="222">
        <v>0.9</v>
      </c>
    </row>
    <row r="26" spans="1:10" ht="21.75">
      <c r="A26" s="87"/>
      <c r="B26" s="100" t="s">
        <v>440</v>
      </c>
      <c r="C26" s="144">
        <v>871</v>
      </c>
      <c r="D26" s="101" t="s">
        <v>362</v>
      </c>
      <c r="E26" s="101" t="s">
        <v>366</v>
      </c>
      <c r="F26" s="101" t="s">
        <v>159</v>
      </c>
      <c r="G26" s="101" t="s">
        <v>157</v>
      </c>
      <c r="H26" s="101">
        <v>8510</v>
      </c>
      <c r="I26" s="126"/>
      <c r="J26" s="202">
        <f>J27</f>
        <v>14.8</v>
      </c>
    </row>
    <row r="27" spans="1:10" ht="12.75">
      <c r="A27" s="87"/>
      <c r="B27" s="149" t="s">
        <v>179</v>
      </c>
      <c r="C27" s="229">
        <v>871</v>
      </c>
      <c r="D27" s="116" t="s">
        <v>362</v>
      </c>
      <c r="E27" s="116" t="s">
        <v>366</v>
      </c>
      <c r="F27" s="116" t="s">
        <v>159</v>
      </c>
      <c r="G27" s="116" t="s">
        <v>157</v>
      </c>
      <c r="H27" s="116" t="s">
        <v>165</v>
      </c>
      <c r="I27" s="127">
        <v>500</v>
      </c>
      <c r="J27" s="222">
        <v>14.8</v>
      </c>
    </row>
    <row r="28" spans="1:10" ht="21.75">
      <c r="A28" s="87"/>
      <c r="B28" s="100" t="s">
        <v>166</v>
      </c>
      <c r="C28" s="144">
        <v>871</v>
      </c>
      <c r="D28" s="101" t="s">
        <v>362</v>
      </c>
      <c r="E28" s="101" t="s">
        <v>366</v>
      </c>
      <c r="F28" s="101" t="s">
        <v>159</v>
      </c>
      <c r="G28" s="101" t="s">
        <v>157</v>
      </c>
      <c r="H28" s="101">
        <v>8511</v>
      </c>
      <c r="I28" s="126"/>
      <c r="J28" s="202">
        <f>J29</f>
        <v>7.9</v>
      </c>
    </row>
    <row r="29" spans="1:10" ht="12.75">
      <c r="A29" s="87"/>
      <c r="B29" s="149" t="s">
        <v>179</v>
      </c>
      <c r="C29" s="229">
        <v>871</v>
      </c>
      <c r="D29" s="116" t="s">
        <v>362</v>
      </c>
      <c r="E29" s="116" t="s">
        <v>366</v>
      </c>
      <c r="F29" s="116" t="s">
        <v>159</v>
      </c>
      <c r="G29" s="116" t="s">
        <v>157</v>
      </c>
      <c r="H29" s="116" t="s">
        <v>167</v>
      </c>
      <c r="I29" s="127">
        <v>500</v>
      </c>
      <c r="J29" s="222">
        <v>7.9</v>
      </c>
    </row>
    <row r="30" spans="1:10" ht="21.75">
      <c r="A30" s="87"/>
      <c r="B30" s="100" t="s">
        <v>168</v>
      </c>
      <c r="C30" s="144">
        <v>871</v>
      </c>
      <c r="D30" s="101" t="s">
        <v>362</v>
      </c>
      <c r="E30" s="101" t="s">
        <v>366</v>
      </c>
      <c r="F30" s="101" t="s">
        <v>159</v>
      </c>
      <c r="G30" s="101" t="s">
        <v>157</v>
      </c>
      <c r="H30" s="101" t="s">
        <v>169</v>
      </c>
      <c r="I30" s="126"/>
      <c r="J30" s="202">
        <f>J31</f>
        <v>3</v>
      </c>
    </row>
    <row r="31" spans="1:10" ht="12.75">
      <c r="A31" s="87"/>
      <c r="B31" s="149" t="s">
        <v>179</v>
      </c>
      <c r="C31" s="229">
        <v>871</v>
      </c>
      <c r="D31" s="116" t="s">
        <v>362</v>
      </c>
      <c r="E31" s="116" t="s">
        <v>366</v>
      </c>
      <c r="F31" s="116" t="s">
        <v>159</v>
      </c>
      <c r="G31" s="116" t="s">
        <v>157</v>
      </c>
      <c r="H31" s="116" t="s">
        <v>169</v>
      </c>
      <c r="I31" s="127">
        <v>500</v>
      </c>
      <c r="J31" s="222">
        <v>3</v>
      </c>
    </row>
    <row r="32" spans="1:10" ht="31.5">
      <c r="A32" s="87"/>
      <c r="B32" s="152" t="s">
        <v>3</v>
      </c>
      <c r="C32" s="304">
        <v>871</v>
      </c>
      <c r="D32" s="96" t="s">
        <v>362</v>
      </c>
      <c r="E32" s="96" t="s">
        <v>4</v>
      </c>
      <c r="F32" s="96"/>
      <c r="G32" s="96"/>
      <c r="H32" s="96"/>
      <c r="I32" s="123"/>
      <c r="J32" s="155">
        <f>J33</f>
        <v>136.7</v>
      </c>
    </row>
    <row r="33" spans="1:10" ht="21.75">
      <c r="A33" s="87"/>
      <c r="B33" s="137" t="s">
        <v>158</v>
      </c>
      <c r="C33" s="146">
        <v>871</v>
      </c>
      <c r="D33" s="98" t="s">
        <v>362</v>
      </c>
      <c r="E33" s="98" t="s">
        <v>4</v>
      </c>
      <c r="F33" s="98" t="s">
        <v>159</v>
      </c>
      <c r="G33" s="98"/>
      <c r="H33" s="98"/>
      <c r="I33" s="110"/>
      <c r="J33" s="159">
        <f>J34</f>
        <v>136.7</v>
      </c>
    </row>
    <row r="34" spans="1:10" ht="42.75">
      <c r="A34" s="87"/>
      <c r="B34" s="143" t="s">
        <v>160</v>
      </c>
      <c r="C34" s="147">
        <v>871</v>
      </c>
      <c r="D34" s="130" t="s">
        <v>362</v>
      </c>
      <c r="E34" s="130" t="s">
        <v>4</v>
      </c>
      <c r="F34" s="130">
        <v>97</v>
      </c>
      <c r="G34" s="130">
        <v>2</v>
      </c>
      <c r="H34" s="130"/>
      <c r="I34" s="132"/>
      <c r="J34" s="161">
        <f>J35+J37</f>
        <v>136.7</v>
      </c>
    </row>
    <row r="35" spans="1:10" ht="21.75">
      <c r="A35" s="87"/>
      <c r="B35" s="100" t="s">
        <v>180</v>
      </c>
      <c r="C35" s="144">
        <v>871</v>
      </c>
      <c r="D35" s="101" t="s">
        <v>362</v>
      </c>
      <c r="E35" s="101" t="s">
        <v>4</v>
      </c>
      <c r="F35" s="101" t="s">
        <v>159</v>
      </c>
      <c r="G35" s="101" t="s">
        <v>157</v>
      </c>
      <c r="H35" s="101">
        <v>8503</v>
      </c>
      <c r="I35" s="126"/>
      <c r="J35" s="163">
        <f>J36</f>
        <v>92.6</v>
      </c>
    </row>
    <row r="36" spans="1:10" ht="12.75">
      <c r="A36" s="87"/>
      <c r="B36" s="149" t="s">
        <v>179</v>
      </c>
      <c r="C36" s="229">
        <v>871</v>
      </c>
      <c r="D36" s="116" t="s">
        <v>362</v>
      </c>
      <c r="E36" s="116" t="s">
        <v>4</v>
      </c>
      <c r="F36" s="116" t="s">
        <v>159</v>
      </c>
      <c r="G36" s="116" t="s">
        <v>157</v>
      </c>
      <c r="H36" s="116" t="s">
        <v>181</v>
      </c>
      <c r="I36" s="127">
        <v>500</v>
      </c>
      <c r="J36" s="222">
        <v>92.6</v>
      </c>
    </row>
    <row r="37" spans="1:10" ht="21.75">
      <c r="A37" s="87"/>
      <c r="B37" s="100" t="s">
        <v>182</v>
      </c>
      <c r="C37" s="144">
        <v>871</v>
      </c>
      <c r="D37" s="101" t="s">
        <v>362</v>
      </c>
      <c r="E37" s="101" t="s">
        <v>4</v>
      </c>
      <c r="F37" s="101" t="s">
        <v>159</v>
      </c>
      <c r="G37" s="101" t="s">
        <v>157</v>
      </c>
      <c r="H37" s="101">
        <v>8504</v>
      </c>
      <c r="I37" s="126"/>
      <c r="J37" s="163">
        <f>J38</f>
        <v>44.1</v>
      </c>
    </row>
    <row r="38" spans="1:10" ht="12.75">
      <c r="A38" s="87"/>
      <c r="B38" s="149" t="s">
        <v>179</v>
      </c>
      <c r="C38" s="229">
        <v>871</v>
      </c>
      <c r="D38" s="116" t="s">
        <v>362</v>
      </c>
      <c r="E38" s="116" t="s">
        <v>4</v>
      </c>
      <c r="F38" s="116" t="s">
        <v>159</v>
      </c>
      <c r="G38" s="116" t="s">
        <v>157</v>
      </c>
      <c r="H38" s="116" t="s">
        <v>183</v>
      </c>
      <c r="I38" s="127">
        <v>500</v>
      </c>
      <c r="J38" s="222">
        <v>44.1</v>
      </c>
    </row>
    <row r="39" spans="1:10" ht="12.75">
      <c r="A39" s="87"/>
      <c r="B39" s="134" t="s">
        <v>184</v>
      </c>
      <c r="C39" s="145">
        <v>871</v>
      </c>
      <c r="D39" s="96" t="s">
        <v>362</v>
      </c>
      <c r="E39" s="96" t="s">
        <v>369</v>
      </c>
      <c r="F39" s="96"/>
      <c r="G39" s="96"/>
      <c r="H39" s="96"/>
      <c r="I39" s="167"/>
      <c r="J39" s="155">
        <f>J40</f>
        <v>342.2</v>
      </c>
    </row>
    <row r="40" spans="1:10" ht="12.75">
      <c r="A40" s="87"/>
      <c r="B40" s="137" t="s">
        <v>185</v>
      </c>
      <c r="C40" s="146">
        <v>871</v>
      </c>
      <c r="D40" s="98" t="s">
        <v>362</v>
      </c>
      <c r="E40" s="98" t="s">
        <v>369</v>
      </c>
      <c r="F40" s="98" t="s">
        <v>186</v>
      </c>
      <c r="G40" s="98"/>
      <c r="H40" s="98"/>
      <c r="I40" s="158"/>
      <c r="J40" s="151">
        <f>J41</f>
        <v>342.2</v>
      </c>
    </row>
    <row r="41" spans="1:10" ht="53.25">
      <c r="A41" s="87"/>
      <c r="B41" s="164" t="s">
        <v>187</v>
      </c>
      <c r="C41" s="305">
        <v>871</v>
      </c>
      <c r="D41" s="130" t="s">
        <v>362</v>
      </c>
      <c r="E41" s="130" t="s">
        <v>369</v>
      </c>
      <c r="F41" s="130" t="s">
        <v>186</v>
      </c>
      <c r="G41" s="130" t="s">
        <v>145</v>
      </c>
      <c r="H41" s="130"/>
      <c r="I41" s="160"/>
      <c r="J41" s="166">
        <f>J42</f>
        <v>342.2</v>
      </c>
    </row>
    <row r="42" spans="1:10" ht="33.75">
      <c r="A42" s="87"/>
      <c r="B42" s="150" t="s">
        <v>188</v>
      </c>
      <c r="C42" s="241">
        <v>871</v>
      </c>
      <c r="D42" s="112" t="s">
        <v>362</v>
      </c>
      <c r="E42" s="112" t="s">
        <v>369</v>
      </c>
      <c r="F42" s="112" t="s">
        <v>186</v>
      </c>
      <c r="G42" s="112" t="s">
        <v>145</v>
      </c>
      <c r="H42" s="112" t="s">
        <v>189</v>
      </c>
      <c r="I42" s="162"/>
      <c r="J42" s="163">
        <f>J43</f>
        <v>342.2</v>
      </c>
    </row>
    <row r="43" spans="1:10" ht="22.5">
      <c r="A43" s="87"/>
      <c r="B43" s="169" t="s">
        <v>190</v>
      </c>
      <c r="C43" s="234">
        <v>871</v>
      </c>
      <c r="D43" s="116" t="s">
        <v>362</v>
      </c>
      <c r="E43" s="116" t="s">
        <v>369</v>
      </c>
      <c r="F43" s="116" t="s">
        <v>186</v>
      </c>
      <c r="G43" s="116" t="s">
        <v>145</v>
      </c>
      <c r="H43" s="116" t="s">
        <v>189</v>
      </c>
      <c r="I43" s="148" t="s">
        <v>151</v>
      </c>
      <c r="J43" s="156">
        <v>342.2</v>
      </c>
    </row>
    <row r="44" spans="1:10" ht="12.75">
      <c r="A44" s="87"/>
      <c r="B44" s="134" t="s">
        <v>357</v>
      </c>
      <c r="C44" s="145">
        <v>871</v>
      </c>
      <c r="D44" s="96" t="s">
        <v>362</v>
      </c>
      <c r="E44" s="96" t="s">
        <v>11</v>
      </c>
      <c r="F44" s="96"/>
      <c r="G44" s="96"/>
      <c r="H44" s="96"/>
      <c r="I44" s="167"/>
      <c r="J44" s="155">
        <f>J45</f>
        <v>50</v>
      </c>
    </row>
    <row r="45" spans="1:10" ht="32.25">
      <c r="A45" s="87"/>
      <c r="B45" s="137" t="s">
        <v>191</v>
      </c>
      <c r="C45" s="146">
        <v>871</v>
      </c>
      <c r="D45" s="98" t="s">
        <v>362</v>
      </c>
      <c r="E45" s="98">
        <v>11</v>
      </c>
      <c r="F45" s="98" t="s">
        <v>363</v>
      </c>
      <c r="G45" s="98"/>
      <c r="H45" s="98"/>
      <c r="I45" s="110"/>
      <c r="J45" s="151">
        <f>J46</f>
        <v>50</v>
      </c>
    </row>
    <row r="46" spans="1:10" ht="42.75">
      <c r="A46" s="87"/>
      <c r="B46" s="168" t="s">
        <v>192</v>
      </c>
      <c r="C46" s="305">
        <v>871</v>
      </c>
      <c r="D46" s="130" t="s">
        <v>362</v>
      </c>
      <c r="E46" s="130" t="s">
        <v>11</v>
      </c>
      <c r="F46" s="130" t="s">
        <v>363</v>
      </c>
      <c r="G46" s="130" t="s">
        <v>145</v>
      </c>
      <c r="H46" s="130"/>
      <c r="I46" s="131"/>
      <c r="J46" s="166">
        <f>J47</f>
        <v>50</v>
      </c>
    </row>
    <row r="47" spans="1:10" ht="12.75">
      <c r="A47" s="87"/>
      <c r="B47" s="100" t="s">
        <v>193</v>
      </c>
      <c r="C47" s="144">
        <v>871</v>
      </c>
      <c r="D47" s="101" t="s">
        <v>362</v>
      </c>
      <c r="E47" s="101" t="s">
        <v>11</v>
      </c>
      <c r="F47" s="101" t="s">
        <v>363</v>
      </c>
      <c r="G47" s="101" t="s">
        <v>145</v>
      </c>
      <c r="H47" s="101" t="s">
        <v>194</v>
      </c>
      <c r="I47" s="112"/>
      <c r="J47" s="202">
        <f>J48</f>
        <v>50</v>
      </c>
    </row>
    <row r="48" spans="1:10" ht="12.75">
      <c r="A48" s="87"/>
      <c r="B48" s="117" t="s">
        <v>178</v>
      </c>
      <c r="C48" s="127">
        <v>871</v>
      </c>
      <c r="D48" s="244"/>
      <c r="E48" s="244"/>
      <c r="F48" s="244"/>
      <c r="G48" s="244"/>
      <c r="H48" s="244"/>
      <c r="I48" s="111" t="s">
        <v>175</v>
      </c>
      <c r="J48" s="222">
        <v>50</v>
      </c>
    </row>
    <row r="49" spans="1:10" ht="12.75">
      <c r="A49" s="87"/>
      <c r="B49" s="134" t="s">
        <v>372</v>
      </c>
      <c r="C49" s="145">
        <v>871</v>
      </c>
      <c r="D49" s="96" t="s">
        <v>362</v>
      </c>
      <c r="E49" s="96" t="s">
        <v>195</v>
      </c>
      <c r="F49" s="96"/>
      <c r="G49" s="96"/>
      <c r="H49" s="96"/>
      <c r="I49" s="123"/>
      <c r="J49" s="155">
        <f>J50+J54+J59+J63</f>
        <v>2097.6</v>
      </c>
    </row>
    <row r="50" spans="1:10" ht="21.75">
      <c r="A50" s="87"/>
      <c r="B50" s="137" t="s">
        <v>158</v>
      </c>
      <c r="C50" s="146">
        <v>871</v>
      </c>
      <c r="D50" s="98" t="s">
        <v>362</v>
      </c>
      <c r="E50" s="98" t="s">
        <v>195</v>
      </c>
      <c r="F50" s="98" t="s">
        <v>159</v>
      </c>
      <c r="G50" s="98"/>
      <c r="H50" s="98"/>
      <c r="I50" s="110"/>
      <c r="J50" s="151">
        <f>J51</f>
        <v>36</v>
      </c>
    </row>
    <row r="51" spans="1:10" ht="21.75">
      <c r="A51" s="87"/>
      <c r="B51" s="168" t="s">
        <v>170</v>
      </c>
      <c r="C51" s="305">
        <v>871</v>
      </c>
      <c r="D51" s="130" t="s">
        <v>362</v>
      </c>
      <c r="E51" s="130" t="s">
        <v>195</v>
      </c>
      <c r="F51" s="130" t="s">
        <v>159</v>
      </c>
      <c r="G51" s="130" t="s">
        <v>171</v>
      </c>
      <c r="H51" s="130"/>
      <c r="I51" s="131"/>
      <c r="J51" s="166">
        <f>J52</f>
        <v>36</v>
      </c>
    </row>
    <row r="52" spans="1:10" ht="42.75">
      <c r="A52" s="87"/>
      <c r="B52" s="100" t="s">
        <v>172</v>
      </c>
      <c r="C52" s="144">
        <v>871</v>
      </c>
      <c r="D52" s="101" t="s">
        <v>362</v>
      </c>
      <c r="E52" s="101" t="s">
        <v>195</v>
      </c>
      <c r="F52" s="101" t="s">
        <v>159</v>
      </c>
      <c r="G52" s="101" t="s">
        <v>171</v>
      </c>
      <c r="H52" s="101" t="s">
        <v>173</v>
      </c>
      <c r="I52" s="112"/>
      <c r="J52" s="202">
        <f>J53</f>
        <v>36</v>
      </c>
    </row>
    <row r="53" spans="1:10" ht="12.75">
      <c r="A53" s="87"/>
      <c r="B53" s="136"/>
      <c r="C53" s="229">
        <v>871</v>
      </c>
      <c r="D53" s="116" t="s">
        <v>362</v>
      </c>
      <c r="E53" s="116" t="s">
        <v>195</v>
      </c>
      <c r="F53" s="116" t="s">
        <v>159</v>
      </c>
      <c r="G53" s="116" t="s">
        <v>171</v>
      </c>
      <c r="H53" s="116" t="s">
        <v>173</v>
      </c>
      <c r="I53" s="116" t="s">
        <v>204</v>
      </c>
      <c r="J53" s="222">
        <v>36</v>
      </c>
    </row>
    <row r="54" spans="1:10" ht="32.25">
      <c r="A54" s="87"/>
      <c r="B54" s="135" t="s">
        <v>206</v>
      </c>
      <c r="C54" s="146">
        <v>871</v>
      </c>
      <c r="D54" s="98" t="s">
        <v>362</v>
      </c>
      <c r="E54" s="98" t="s">
        <v>195</v>
      </c>
      <c r="F54" s="98" t="s">
        <v>364</v>
      </c>
      <c r="G54" s="98"/>
      <c r="H54" s="98"/>
      <c r="I54" s="110"/>
      <c r="J54" s="151">
        <f>J55</f>
        <v>1372.3999999999999</v>
      </c>
    </row>
    <row r="55" spans="1:10" ht="53.25">
      <c r="A55" s="87"/>
      <c r="B55" s="141" t="s">
        <v>207</v>
      </c>
      <c r="C55" s="147">
        <v>871</v>
      </c>
      <c r="D55" s="130" t="s">
        <v>362</v>
      </c>
      <c r="E55" s="130" t="s">
        <v>195</v>
      </c>
      <c r="F55" s="130" t="s">
        <v>364</v>
      </c>
      <c r="G55" s="130" t="s">
        <v>145</v>
      </c>
      <c r="H55" s="130"/>
      <c r="I55" s="131"/>
      <c r="J55" s="166">
        <f>J56</f>
        <v>1372.3999999999999</v>
      </c>
    </row>
    <row r="56" spans="1:10" ht="56.25">
      <c r="A56" s="87"/>
      <c r="B56" s="133" t="s">
        <v>208</v>
      </c>
      <c r="C56" s="241">
        <v>871</v>
      </c>
      <c r="D56" s="101" t="s">
        <v>362</v>
      </c>
      <c r="E56" s="101" t="s">
        <v>195</v>
      </c>
      <c r="F56" s="101" t="s">
        <v>364</v>
      </c>
      <c r="G56" s="101" t="s">
        <v>145</v>
      </c>
      <c r="H56" s="101" t="s">
        <v>197</v>
      </c>
      <c r="I56" s="112"/>
      <c r="J56" s="202">
        <f>J57+J58</f>
        <v>1372.3999999999999</v>
      </c>
    </row>
    <row r="57" spans="1:10" ht="45">
      <c r="A57" s="87"/>
      <c r="B57" s="118" t="s">
        <v>152</v>
      </c>
      <c r="C57" s="148">
        <v>871</v>
      </c>
      <c r="D57" s="116" t="s">
        <v>362</v>
      </c>
      <c r="E57" s="116" t="s">
        <v>195</v>
      </c>
      <c r="F57" s="116" t="s">
        <v>364</v>
      </c>
      <c r="G57" s="116" t="s">
        <v>145</v>
      </c>
      <c r="H57" s="116" t="s">
        <v>197</v>
      </c>
      <c r="I57" s="116" t="s">
        <v>174</v>
      </c>
      <c r="J57" s="222">
        <v>1236.1</v>
      </c>
    </row>
    <row r="58" spans="1:10" ht="22.5">
      <c r="A58" s="87"/>
      <c r="B58" s="169" t="s">
        <v>190</v>
      </c>
      <c r="C58" s="234">
        <v>871</v>
      </c>
      <c r="D58" s="116" t="s">
        <v>362</v>
      </c>
      <c r="E58" s="116" t="s">
        <v>195</v>
      </c>
      <c r="F58" s="116" t="s">
        <v>364</v>
      </c>
      <c r="G58" s="116" t="s">
        <v>145</v>
      </c>
      <c r="H58" s="116" t="s">
        <v>197</v>
      </c>
      <c r="I58" s="116" t="s">
        <v>151</v>
      </c>
      <c r="J58" s="222">
        <v>136.3</v>
      </c>
    </row>
    <row r="59" spans="1:10" ht="12.75">
      <c r="A59" s="87"/>
      <c r="B59" s="135" t="s">
        <v>153</v>
      </c>
      <c r="C59" s="146">
        <v>871</v>
      </c>
      <c r="D59" s="98" t="s">
        <v>362</v>
      </c>
      <c r="E59" s="98" t="s">
        <v>195</v>
      </c>
      <c r="F59" s="98" t="s">
        <v>154</v>
      </c>
      <c r="G59" s="98"/>
      <c r="H59" s="98"/>
      <c r="I59" s="110"/>
      <c r="J59" s="151">
        <f>J60</f>
        <v>117</v>
      </c>
    </row>
    <row r="60" spans="1:10" ht="12.75">
      <c r="A60" s="87"/>
      <c r="B60" s="141" t="s">
        <v>156</v>
      </c>
      <c r="C60" s="147">
        <v>871</v>
      </c>
      <c r="D60" s="130" t="s">
        <v>362</v>
      </c>
      <c r="E60" s="130" t="s">
        <v>195</v>
      </c>
      <c r="F60" s="130" t="s">
        <v>154</v>
      </c>
      <c r="G60" s="130" t="s">
        <v>157</v>
      </c>
      <c r="H60" s="130"/>
      <c r="I60" s="131"/>
      <c r="J60" s="166">
        <f>J61</f>
        <v>117</v>
      </c>
    </row>
    <row r="61" spans="1:10" ht="32.25">
      <c r="A61" s="87"/>
      <c r="B61" s="113" t="s">
        <v>210</v>
      </c>
      <c r="C61" s="144">
        <v>871</v>
      </c>
      <c r="D61" s="101" t="s">
        <v>362</v>
      </c>
      <c r="E61" s="101" t="s">
        <v>195</v>
      </c>
      <c r="F61" s="101" t="s">
        <v>154</v>
      </c>
      <c r="G61" s="101" t="s">
        <v>157</v>
      </c>
      <c r="H61" s="101" t="s">
        <v>198</v>
      </c>
      <c r="I61" s="112"/>
      <c r="J61" s="202">
        <f>J62</f>
        <v>117</v>
      </c>
    </row>
    <row r="62" spans="1:10" ht="22.5">
      <c r="A62" s="87"/>
      <c r="B62" s="169" t="s">
        <v>190</v>
      </c>
      <c r="C62" s="234">
        <v>871</v>
      </c>
      <c r="D62" s="116" t="s">
        <v>362</v>
      </c>
      <c r="E62" s="116" t="s">
        <v>195</v>
      </c>
      <c r="F62" s="116" t="s">
        <v>154</v>
      </c>
      <c r="G62" s="116" t="s">
        <v>157</v>
      </c>
      <c r="H62" s="116" t="s">
        <v>198</v>
      </c>
      <c r="I62" s="127">
        <v>200</v>
      </c>
      <c r="J62" s="222">
        <v>117</v>
      </c>
    </row>
    <row r="63" spans="1:10" ht="32.25">
      <c r="A63" s="87"/>
      <c r="B63" s="135" t="s">
        <v>211</v>
      </c>
      <c r="C63" s="146">
        <v>871</v>
      </c>
      <c r="D63" s="98" t="s">
        <v>362</v>
      </c>
      <c r="E63" s="98" t="s">
        <v>195</v>
      </c>
      <c r="F63" s="98" t="s">
        <v>362</v>
      </c>
      <c r="G63" s="98"/>
      <c r="H63" s="98"/>
      <c r="I63" s="110"/>
      <c r="J63" s="151">
        <f>J64+J67+J70</f>
        <v>572.2</v>
      </c>
    </row>
    <row r="64" spans="1:10" ht="63.75">
      <c r="A64" s="87"/>
      <c r="B64" s="141" t="s">
        <v>212</v>
      </c>
      <c r="C64" s="147">
        <v>871</v>
      </c>
      <c r="D64" s="130" t="s">
        <v>362</v>
      </c>
      <c r="E64" s="130" t="s">
        <v>195</v>
      </c>
      <c r="F64" s="130" t="s">
        <v>362</v>
      </c>
      <c r="G64" s="130" t="s">
        <v>145</v>
      </c>
      <c r="H64" s="130"/>
      <c r="I64" s="131"/>
      <c r="J64" s="166" t="str">
        <f>J65</f>
        <v>200</v>
      </c>
    </row>
    <row r="65" spans="1:10" ht="74.25">
      <c r="A65" s="87"/>
      <c r="B65" s="100" t="s">
        <v>213</v>
      </c>
      <c r="C65" s="144">
        <v>871</v>
      </c>
      <c r="D65" s="101" t="s">
        <v>362</v>
      </c>
      <c r="E65" s="101" t="s">
        <v>195</v>
      </c>
      <c r="F65" s="101" t="s">
        <v>362</v>
      </c>
      <c r="G65" s="101" t="s">
        <v>145</v>
      </c>
      <c r="H65" s="101" t="s">
        <v>199</v>
      </c>
      <c r="I65" s="126"/>
      <c r="J65" s="202" t="str">
        <f>J66</f>
        <v>200</v>
      </c>
    </row>
    <row r="66" spans="1:10" ht="22.5">
      <c r="A66" s="87"/>
      <c r="B66" s="169" t="s">
        <v>190</v>
      </c>
      <c r="C66" s="234">
        <v>871</v>
      </c>
      <c r="D66" s="116" t="s">
        <v>362</v>
      </c>
      <c r="E66" s="116" t="s">
        <v>195</v>
      </c>
      <c r="F66" s="116" t="s">
        <v>362</v>
      </c>
      <c r="G66" s="116" t="s">
        <v>145</v>
      </c>
      <c r="H66" s="116" t="s">
        <v>199</v>
      </c>
      <c r="I66" s="116">
        <v>200</v>
      </c>
      <c r="J66" s="156" t="s">
        <v>151</v>
      </c>
    </row>
    <row r="67" spans="1:10" ht="63.75">
      <c r="A67" s="87"/>
      <c r="B67" s="141" t="s">
        <v>214</v>
      </c>
      <c r="C67" s="147">
        <v>871</v>
      </c>
      <c r="D67" s="130" t="s">
        <v>362</v>
      </c>
      <c r="E67" s="130" t="s">
        <v>195</v>
      </c>
      <c r="F67" s="130" t="s">
        <v>362</v>
      </c>
      <c r="G67" s="130" t="s">
        <v>157</v>
      </c>
      <c r="H67" s="130"/>
      <c r="I67" s="132"/>
      <c r="J67" s="166" t="str">
        <f>J68</f>
        <v>349,1</v>
      </c>
    </row>
    <row r="68" spans="1:10" ht="74.25">
      <c r="A68" s="87"/>
      <c r="B68" s="113" t="s">
        <v>215</v>
      </c>
      <c r="C68" s="144">
        <v>871</v>
      </c>
      <c r="D68" s="101" t="s">
        <v>362</v>
      </c>
      <c r="E68" s="101" t="s">
        <v>195</v>
      </c>
      <c r="F68" s="101" t="s">
        <v>362</v>
      </c>
      <c r="G68" s="101" t="s">
        <v>157</v>
      </c>
      <c r="H68" s="101" t="s">
        <v>200</v>
      </c>
      <c r="I68" s="126"/>
      <c r="J68" s="202" t="str">
        <f>J69</f>
        <v>349,1</v>
      </c>
    </row>
    <row r="69" spans="1:10" ht="22.5">
      <c r="A69" s="87"/>
      <c r="B69" s="169" t="s">
        <v>190</v>
      </c>
      <c r="C69" s="234">
        <v>871</v>
      </c>
      <c r="D69" s="116" t="s">
        <v>362</v>
      </c>
      <c r="E69" s="116" t="s">
        <v>195</v>
      </c>
      <c r="F69" s="116" t="s">
        <v>362</v>
      </c>
      <c r="G69" s="116" t="s">
        <v>157</v>
      </c>
      <c r="H69" s="116" t="s">
        <v>200</v>
      </c>
      <c r="I69" s="116" t="s">
        <v>151</v>
      </c>
      <c r="J69" s="156" t="s">
        <v>205</v>
      </c>
    </row>
    <row r="70" spans="1:10" ht="63.75">
      <c r="A70" s="87"/>
      <c r="B70" s="141" t="s">
        <v>245</v>
      </c>
      <c r="C70" s="147">
        <v>871</v>
      </c>
      <c r="D70" s="130" t="s">
        <v>362</v>
      </c>
      <c r="E70" s="130" t="s">
        <v>195</v>
      </c>
      <c r="F70" s="130" t="s">
        <v>362</v>
      </c>
      <c r="G70" s="130" t="s">
        <v>171</v>
      </c>
      <c r="H70" s="130"/>
      <c r="I70" s="132"/>
      <c r="J70" s="166">
        <f>J71</f>
        <v>23.1</v>
      </c>
    </row>
    <row r="71" spans="1:10" ht="74.25">
      <c r="A71" s="87"/>
      <c r="B71" s="113" t="s">
        <v>246</v>
      </c>
      <c r="C71" s="144">
        <v>871</v>
      </c>
      <c r="D71" s="101" t="s">
        <v>362</v>
      </c>
      <c r="E71" s="101" t="s">
        <v>195</v>
      </c>
      <c r="F71" s="101" t="s">
        <v>362</v>
      </c>
      <c r="G71" s="101" t="s">
        <v>171</v>
      </c>
      <c r="H71" s="101" t="s">
        <v>203</v>
      </c>
      <c r="I71" s="126"/>
      <c r="J71" s="202">
        <f>J72</f>
        <v>23.1</v>
      </c>
    </row>
    <row r="72" spans="1:10" ht="22.5">
      <c r="A72" s="87"/>
      <c r="B72" s="169" t="s">
        <v>190</v>
      </c>
      <c r="C72" s="234">
        <v>871</v>
      </c>
      <c r="D72" s="116" t="s">
        <v>362</v>
      </c>
      <c r="E72" s="116" t="s">
        <v>195</v>
      </c>
      <c r="F72" s="116" t="s">
        <v>362</v>
      </c>
      <c r="G72" s="116" t="s">
        <v>171</v>
      </c>
      <c r="H72" s="116" t="s">
        <v>203</v>
      </c>
      <c r="I72" s="127">
        <v>200</v>
      </c>
      <c r="J72" s="222">
        <v>23.1</v>
      </c>
    </row>
    <row r="73" spans="1:10" ht="12.75">
      <c r="A73" s="87"/>
      <c r="B73" s="191" t="s">
        <v>270</v>
      </c>
      <c r="C73" s="235">
        <v>871</v>
      </c>
      <c r="D73" s="192" t="s">
        <v>364</v>
      </c>
      <c r="E73" s="192"/>
      <c r="F73" s="195"/>
      <c r="G73" s="195"/>
      <c r="H73" s="195"/>
      <c r="I73" s="224"/>
      <c r="J73" s="196">
        <f>J74</f>
        <v>154.5</v>
      </c>
    </row>
    <row r="74" spans="1:10" ht="12.75">
      <c r="A74" s="87"/>
      <c r="B74" s="174" t="s">
        <v>358</v>
      </c>
      <c r="C74" s="237">
        <v>871</v>
      </c>
      <c r="D74" s="154" t="s">
        <v>364</v>
      </c>
      <c r="E74" s="154" t="s">
        <v>363</v>
      </c>
      <c r="F74" s="96"/>
      <c r="G74" s="96"/>
      <c r="H74" s="96"/>
      <c r="I74" s="123"/>
      <c r="J74" s="184">
        <f>J75</f>
        <v>154.5</v>
      </c>
    </row>
    <row r="75" spans="1:10" ht="12.75">
      <c r="A75" s="87"/>
      <c r="B75" s="185" t="s">
        <v>247</v>
      </c>
      <c r="C75" s="306">
        <v>871</v>
      </c>
      <c r="D75" s="157" t="s">
        <v>364</v>
      </c>
      <c r="E75" s="157" t="s">
        <v>363</v>
      </c>
      <c r="F75" s="98" t="s">
        <v>93</v>
      </c>
      <c r="G75" s="98" t="s">
        <v>248</v>
      </c>
      <c r="H75" s="98" t="s">
        <v>161</v>
      </c>
      <c r="I75" s="124"/>
      <c r="J75" s="186">
        <f>J76</f>
        <v>154.5</v>
      </c>
    </row>
    <row r="76" spans="1:10" ht="12.75">
      <c r="A76" s="87"/>
      <c r="B76" s="187" t="s">
        <v>249</v>
      </c>
      <c r="C76" s="307">
        <v>871</v>
      </c>
      <c r="D76" s="148" t="s">
        <v>364</v>
      </c>
      <c r="E76" s="148" t="s">
        <v>363</v>
      </c>
      <c r="F76" s="116" t="s">
        <v>93</v>
      </c>
      <c r="G76" s="116" t="s">
        <v>250</v>
      </c>
      <c r="H76" s="116" t="s">
        <v>161</v>
      </c>
      <c r="I76" s="127"/>
      <c r="J76" s="188">
        <f>J77</f>
        <v>154.5</v>
      </c>
    </row>
    <row r="77" spans="1:10" ht="33.75">
      <c r="A77" s="87"/>
      <c r="B77" s="187" t="s">
        <v>251</v>
      </c>
      <c r="C77" s="307">
        <v>871</v>
      </c>
      <c r="D77" s="148" t="s">
        <v>364</v>
      </c>
      <c r="E77" s="148" t="s">
        <v>363</v>
      </c>
      <c r="F77" s="116" t="s">
        <v>93</v>
      </c>
      <c r="G77" s="116" t="s">
        <v>250</v>
      </c>
      <c r="H77" s="116" t="s">
        <v>252</v>
      </c>
      <c r="I77" s="127"/>
      <c r="J77" s="156">
        <f>J78+J79</f>
        <v>154.5</v>
      </c>
    </row>
    <row r="78" spans="1:10" ht="78.75">
      <c r="A78" s="87"/>
      <c r="B78" s="187" t="s">
        <v>253</v>
      </c>
      <c r="C78" s="307">
        <v>871</v>
      </c>
      <c r="D78" s="148" t="s">
        <v>364</v>
      </c>
      <c r="E78" s="148" t="s">
        <v>363</v>
      </c>
      <c r="F78" s="116" t="s">
        <v>93</v>
      </c>
      <c r="G78" s="116" t="s">
        <v>250</v>
      </c>
      <c r="H78" s="116" t="s">
        <v>252</v>
      </c>
      <c r="I78" s="148" t="s">
        <v>174</v>
      </c>
      <c r="J78" s="156">
        <v>152.6</v>
      </c>
    </row>
    <row r="79" spans="1:10" ht="22.5">
      <c r="A79" s="87"/>
      <c r="B79" s="169" t="s">
        <v>190</v>
      </c>
      <c r="C79" s="234">
        <v>871</v>
      </c>
      <c r="D79" s="148" t="s">
        <v>364</v>
      </c>
      <c r="E79" s="148" t="s">
        <v>363</v>
      </c>
      <c r="F79" s="116" t="s">
        <v>93</v>
      </c>
      <c r="G79" s="116" t="s">
        <v>250</v>
      </c>
      <c r="H79" s="116" t="s">
        <v>252</v>
      </c>
      <c r="I79" s="148" t="s">
        <v>151</v>
      </c>
      <c r="J79" s="156">
        <v>1.9</v>
      </c>
    </row>
    <row r="80" spans="1:10" ht="25.5">
      <c r="A80" s="87"/>
      <c r="B80" s="191" t="s">
        <v>269</v>
      </c>
      <c r="C80" s="235">
        <v>871</v>
      </c>
      <c r="D80" s="192" t="s">
        <v>363</v>
      </c>
      <c r="E80" s="192"/>
      <c r="F80" s="193"/>
      <c r="G80" s="193"/>
      <c r="H80" s="193"/>
      <c r="I80" s="225"/>
      <c r="J80" s="194">
        <f>J81+J93</f>
        <v>251</v>
      </c>
    </row>
    <row r="81" spans="1:10" ht="31.5">
      <c r="A81" s="87"/>
      <c r="B81" s="152" t="s">
        <v>254</v>
      </c>
      <c r="C81" s="304">
        <v>871</v>
      </c>
      <c r="D81" s="96" t="s">
        <v>363</v>
      </c>
      <c r="E81" s="96" t="s">
        <v>423</v>
      </c>
      <c r="F81" s="167"/>
      <c r="G81" s="167"/>
      <c r="H81" s="167"/>
      <c r="I81" s="167"/>
      <c r="J81" s="155">
        <f>J82+J86</f>
        <v>146</v>
      </c>
    </row>
    <row r="82" spans="1:10" ht="21.75">
      <c r="A82" s="87"/>
      <c r="B82" s="137" t="s">
        <v>158</v>
      </c>
      <c r="C82" s="146">
        <v>871</v>
      </c>
      <c r="D82" s="98" t="s">
        <v>363</v>
      </c>
      <c r="E82" s="98" t="s">
        <v>423</v>
      </c>
      <c r="F82" s="98" t="s">
        <v>159</v>
      </c>
      <c r="G82" s="98"/>
      <c r="H82" s="98"/>
      <c r="I82" s="110"/>
      <c r="J82" s="151">
        <f>J83</f>
        <v>35.5</v>
      </c>
    </row>
    <row r="83" spans="1:10" ht="42.75">
      <c r="A83" s="87"/>
      <c r="B83" s="143" t="s">
        <v>160</v>
      </c>
      <c r="C83" s="147">
        <v>871</v>
      </c>
      <c r="D83" s="130" t="s">
        <v>363</v>
      </c>
      <c r="E83" s="130" t="s">
        <v>423</v>
      </c>
      <c r="F83" s="130">
        <v>97</v>
      </c>
      <c r="G83" s="130">
        <v>2</v>
      </c>
      <c r="H83" s="130" t="s">
        <v>161</v>
      </c>
      <c r="I83" s="132"/>
      <c r="J83" s="166">
        <f>J84</f>
        <v>35.5</v>
      </c>
    </row>
    <row r="84" spans="1:10" ht="22.5">
      <c r="A84" s="87"/>
      <c r="B84" s="150" t="s">
        <v>261</v>
      </c>
      <c r="C84" s="241">
        <v>871</v>
      </c>
      <c r="D84" s="112" t="s">
        <v>363</v>
      </c>
      <c r="E84" s="112" t="s">
        <v>423</v>
      </c>
      <c r="F84" s="112" t="s">
        <v>159</v>
      </c>
      <c r="G84" s="112" t="s">
        <v>157</v>
      </c>
      <c r="H84" s="112" t="s">
        <v>255</v>
      </c>
      <c r="I84" s="126"/>
      <c r="J84" s="163">
        <f>J85</f>
        <v>35.5</v>
      </c>
    </row>
    <row r="85" spans="1:10" ht="56.25">
      <c r="A85" s="87"/>
      <c r="B85" s="136" t="s">
        <v>256</v>
      </c>
      <c r="C85" s="229">
        <v>871</v>
      </c>
      <c r="D85" s="116" t="s">
        <v>363</v>
      </c>
      <c r="E85" s="116" t="s">
        <v>423</v>
      </c>
      <c r="F85" s="116" t="s">
        <v>159</v>
      </c>
      <c r="G85" s="116" t="s">
        <v>157</v>
      </c>
      <c r="H85" s="116" t="s">
        <v>255</v>
      </c>
      <c r="I85" s="127">
        <v>500</v>
      </c>
      <c r="J85" s="156">
        <v>35.5</v>
      </c>
    </row>
    <row r="86" spans="1:10" ht="42.75">
      <c r="A86" s="87"/>
      <c r="B86" s="137" t="s">
        <v>259</v>
      </c>
      <c r="C86" s="146">
        <v>871</v>
      </c>
      <c r="D86" s="98" t="s">
        <v>363</v>
      </c>
      <c r="E86" s="98" t="s">
        <v>423</v>
      </c>
      <c r="F86" s="98" t="s">
        <v>363</v>
      </c>
      <c r="G86" s="98"/>
      <c r="H86" s="98"/>
      <c r="I86" s="110"/>
      <c r="J86" s="151">
        <f>J87+J90</f>
        <v>110.5</v>
      </c>
    </row>
    <row r="87" spans="1:10" ht="74.25">
      <c r="A87" s="87"/>
      <c r="B87" s="168" t="s">
        <v>260</v>
      </c>
      <c r="C87" s="305">
        <v>871</v>
      </c>
      <c r="D87" s="130" t="s">
        <v>363</v>
      </c>
      <c r="E87" s="130" t="s">
        <v>423</v>
      </c>
      <c r="F87" s="130" t="s">
        <v>363</v>
      </c>
      <c r="G87" s="130" t="s">
        <v>145</v>
      </c>
      <c r="H87" s="130"/>
      <c r="I87" s="131"/>
      <c r="J87" s="166">
        <f>J88</f>
        <v>100</v>
      </c>
    </row>
    <row r="88" spans="1:10" ht="84.75">
      <c r="A88" s="87"/>
      <c r="B88" s="100" t="s">
        <v>262</v>
      </c>
      <c r="C88" s="144">
        <v>871</v>
      </c>
      <c r="D88" s="101" t="s">
        <v>363</v>
      </c>
      <c r="E88" s="101" t="s">
        <v>423</v>
      </c>
      <c r="F88" s="101" t="s">
        <v>363</v>
      </c>
      <c r="G88" s="101" t="s">
        <v>145</v>
      </c>
      <c r="H88" s="101" t="s">
        <v>257</v>
      </c>
      <c r="I88" s="112"/>
      <c r="J88" s="202">
        <f>J89</f>
        <v>100</v>
      </c>
    </row>
    <row r="89" spans="1:10" ht="22.5">
      <c r="A89" s="87"/>
      <c r="B89" s="169" t="s">
        <v>190</v>
      </c>
      <c r="C89" s="234">
        <v>871</v>
      </c>
      <c r="D89" s="116" t="s">
        <v>363</v>
      </c>
      <c r="E89" s="116" t="s">
        <v>423</v>
      </c>
      <c r="F89" s="116" t="s">
        <v>363</v>
      </c>
      <c r="G89" s="116" t="s">
        <v>145</v>
      </c>
      <c r="H89" s="116" t="s">
        <v>257</v>
      </c>
      <c r="I89" s="116" t="s">
        <v>151</v>
      </c>
      <c r="J89" s="156">
        <v>100</v>
      </c>
    </row>
    <row r="90" spans="1:10" ht="53.25">
      <c r="A90" s="87"/>
      <c r="B90" s="168" t="s">
        <v>263</v>
      </c>
      <c r="C90" s="305">
        <v>871</v>
      </c>
      <c r="D90" s="130" t="s">
        <v>363</v>
      </c>
      <c r="E90" s="130" t="s">
        <v>423</v>
      </c>
      <c r="F90" s="130" t="s">
        <v>363</v>
      </c>
      <c r="G90" s="130" t="s">
        <v>157</v>
      </c>
      <c r="H90" s="130"/>
      <c r="I90" s="131"/>
      <c r="J90" s="166">
        <f>J91</f>
        <v>10.5</v>
      </c>
    </row>
    <row r="91" spans="1:10" ht="74.25">
      <c r="A91" s="87"/>
      <c r="B91" s="100" t="s">
        <v>264</v>
      </c>
      <c r="C91" s="144">
        <v>871</v>
      </c>
      <c r="D91" s="101" t="s">
        <v>363</v>
      </c>
      <c r="E91" s="101" t="s">
        <v>423</v>
      </c>
      <c r="F91" s="101" t="s">
        <v>363</v>
      </c>
      <c r="G91" s="101" t="s">
        <v>157</v>
      </c>
      <c r="H91" s="101" t="s">
        <v>258</v>
      </c>
      <c r="I91" s="112"/>
      <c r="J91" s="202">
        <f>J92</f>
        <v>10.5</v>
      </c>
    </row>
    <row r="92" spans="1:10" ht="22.5">
      <c r="A92" s="87"/>
      <c r="B92" s="169" t="s">
        <v>190</v>
      </c>
      <c r="C92" s="234">
        <v>871</v>
      </c>
      <c r="D92" s="111" t="s">
        <v>363</v>
      </c>
      <c r="E92" s="111" t="s">
        <v>423</v>
      </c>
      <c r="F92" s="111" t="s">
        <v>363</v>
      </c>
      <c r="G92" s="111" t="s">
        <v>157</v>
      </c>
      <c r="H92" s="111" t="s">
        <v>258</v>
      </c>
      <c r="I92" s="111" t="s">
        <v>151</v>
      </c>
      <c r="J92" s="222">
        <v>10.5</v>
      </c>
    </row>
    <row r="93" spans="1:10" ht="12.75">
      <c r="A93" s="87"/>
      <c r="B93" s="152" t="s">
        <v>265</v>
      </c>
      <c r="C93" s="304">
        <v>871</v>
      </c>
      <c r="D93" s="96" t="s">
        <v>363</v>
      </c>
      <c r="E93" s="96" t="s">
        <v>266</v>
      </c>
      <c r="F93" s="96"/>
      <c r="G93" s="96"/>
      <c r="H93" s="96"/>
      <c r="I93" s="115"/>
      <c r="J93" s="155">
        <f>J94</f>
        <v>105</v>
      </c>
    </row>
    <row r="94" spans="1:10" ht="42.75">
      <c r="A94" s="87"/>
      <c r="B94" s="137" t="s">
        <v>277</v>
      </c>
      <c r="C94" s="146">
        <v>871</v>
      </c>
      <c r="D94" s="98" t="s">
        <v>363</v>
      </c>
      <c r="E94" s="98" t="s">
        <v>266</v>
      </c>
      <c r="F94" s="98" t="s">
        <v>363</v>
      </c>
      <c r="G94" s="98"/>
      <c r="H94" s="98"/>
      <c r="I94" s="110"/>
      <c r="J94" s="151">
        <f>J95</f>
        <v>105</v>
      </c>
    </row>
    <row r="95" spans="1:10" ht="63.75">
      <c r="A95" s="87"/>
      <c r="B95" s="143" t="s">
        <v>278</v>
      </c>
      <c r="C95" s="147">
        <v>871</v>
      </c>
      <c r="D95" s="130" t="s">
        <v>363</v>
      </c>
      <c r="E95" s="130" t="s">
        <v>266</v>
      </c>
      <c r="F95" s="130" t="s">
        <v>363</v>
      </c>
      <c r="G95" s="130" t="s">
        <v>171</v>
      </c>
      <c r="H95" s="130"/>
      <c r="I95" s="131"/>
      <c r="J95" s="166">
        <f>J96+J98</f>
        <v>105</v>
      </c>
    </row>
    <row r="96" spans="1:10" ht="84.75">
      <c r="A96" s="87"/>
      <c r="B96" s="190" t="s">
        <v>279</v>
      </c>
      <c r="C96" s="203">
        <v>871</v>
      </c>
      <c r="D96" s="101" t="s">
        <v>363</v>
      </c>
      <c r="E96" s="101" t="s">
        <v>266</v>
      </c>
      <c r="F96" s="101" t="s">
        <v>363</v>
      </c>
      <c r="G96" s="101" t="s">
        <v>171</v>
      </c>
      <c r="H96" s="101" t="s">
        <v>267</v>
      </c>
      <c r="I96" s="112"/>
      <c r="J96" s="202">
        <f>J97</f>
        <v>100</v>
      </c>
    </row>
    <row r="97" spans="1:10" ht="22.5">
      <c r="A97" s="87"/>
      <c r="B97" s="169" t="s">
        <v>190</v>
      </c>
      <c r="C97" s="234">
        <v>871</v>
      </c>
      <c r="D97" s="116" t="s">
        <v>363</v>
      </c>
      <c r="E97" s="116" t="s">
        <v>266</v>
      </c>
      <c r="F97" s="116" t="s">
        <v>363</v>
      </c>
      <c r="G97" s="116" t="s">
        <v>171</v>
      </c>
      <c r="H97" s="116" t="s">
        <v>267</v>
      </c>
      <c r="I97" s="111" t="s">
        <v>151</v>
      </c>
      <c r="J97" s="222">
        <v>100</v>
      </c>
    </row>
    <row r="98" spans="1:10" ht="74.25">
      <c r="A98" s="87"/>
      <c r="B98" s="100" t="s">
        <v>280</v>
      </c>
      <c r="C98" s="144">
        <v>871</v>
      </c>
      <c r="D98" s="101" t="s">
        <v>363</v>
      </c>
      <c r="E98" s="101" t="s">
        <v>266</v>
      </c>
      <c r="F98" s="101" t="s">
        <v>363</v>
      </c>
      <c r="G98" s="101" t="s">
        <v>171</v>
      </c>
      <c r="H98" s="101" t="s">
        <v>268</v>
      </c>
      <c r="I98" s="112"/>
      <c r="J98" s="202">
        <f>J99</f>
        <v>5</v>
      </c>
    </row>
    <row r="99" spans="1:10" ht="22.5">
      <c r="A99" s="87"/>
      <c r="B99" s="169" t="s">
        <v>190</v>
      </c>
      <c r="C99" s="234">
        <v>871</v>
      </c>
      <c r="D99" s="116" t="s">
        <v>363</v>
      </c>
      <c r="E99" s="116" t="s">
        <v>266</v>
      </c>
      <c r="F99" s="116" t="s">
        <v>363</v>
      </c>
      <c r="G99" s="116" t="s">
        <v>171</v>
      </c>
      <c r="H99" s="116" t="s">
        <v>268</v>
      </c>
      <c r="I99" s="111" t="s">
        <v>151</v>
      </c>
      <c r="J99" s="222">
        <v>5</v>
      </c>
    </row>
    <row r="100" spans="1:10" ht="12.75">
      <c r="A100" s="87"/>
      <c r="B100" s="197" t="s">
        <v>271</v>
      </c>
      <c r="C100" s="192">
        <v>871</v>
      </c>
      <c r="D100" s="198" t="s">
        <v>366</v>
      </c>
      <c r="E100" s="198"/>
      <c r="F100" s="195"/>
      <c r="G100" s="195"/>
      <c r="H100" s="195"/>
      <c r="I100" s="109"/>
      <c r="J100" s="194">
        <f>J101+J113</f>
        <v>1687.4</v>
      </c>
    </row>
    <row r="101" spans="1:10" ht="12.75">
      <c r="A101" s="87"/>
      <c r="B101" s="107" t="s">
        <v>272</v>
      </c>
      <c r="C101" s="154">
        <v>871</v>
      </c>
      <c r="D101" s="96" t="s">
        <v>366</v>
      </c>
      <c r="E101" s="96" t="s">
        <v>423</v>
      </c>
      <c r="F101" s="175"/>
      <c r="G101" s="175"/>
      <c r="H101" s="175"/>
      <c r="I101" s="115"/>
      <c r="J101" s="181">
        <f>J102</f>
        <v>1629.5</v>
      </c>
    </row>
    <row r="102" spans="1:10" ht="21.75">
      <c r="A102" s="87"/>
      <c r="B102" s="199" t="s">
        <v>281</v>
      </c>
      <c r="C102" s="157">
        <v>871</v>
      </c>
      <c r="D102" s="98" t="s">
        <v>366</v>
      </c>
      <c r="E102" s="98" t="s">
        <v>423</v>
      </c>
      <c r="F102" s="98" t="s">
        <v>366</v>
      </c>
      <c r="G102" s="98"/>
      <c r="H102" s="98"/>
      <c r="I102" s="110"/>
      <c r="J102" s="151">
        <f>J103+J106</f>
        <v>1629.5</v>
      </c>
    </row>
    <row r="103" spans="1:10" ht="42.75">
      <c r="A103" s="87"/>
      <c r="B103" s="200" t="s">
        <v>282</v>
      </c>
      <c r="C103" s="165">
        <v>871</v>
      </c>
      <c r="D103" s="165" t="s">
        <v>366</v>
      </c>
      <c r="E103" s="165" t="s">
        <v>423</v>
      </c>
      <c r="F103" s="130" t="s">
        <v>366</v>
      </c>
      <c r="G103" s="130" t="s">
        <v>145</v>
      </c>
      <c r="H103" s="130"/>
      <c r="I103" s="131"/>
      <c r="J103" s="166">
        <f>J104</f>
        <v>78.4</v>
      </c>
    </row>
    <row r="104" spans="1:10" ht="42.75">
      <c r="A104" s="87"/>
      <c r="B104" s="190" t="s">
        <v>284</v>
      </c>
      <c r="C104" s="203">
        <v>871</v>
      </c>
      <c r="D104" s="203" t="s">
        <v>366</v>
      </c>
      <c r="E104" s="203" t="s">
        <v>423</v>
      </c>
      <c r="F104" s="101" t="s">
        <v>366</v>
      </c>
      <c r="G104" s="101" t="s">
        <v>145</v>
      </c>
      <c r="H104" s="101" t="s">
        <v>273</v>
      </c>
      <c r="I104" s="112"/>
      <c r="J104" s="202">
        <f>J105</f>
        <v>78.4</v>
      </c>
    </row>
    <row r="105" spans="1:10" ht="22.5">
      <c r="A105" s="87"/>
      <c r="B105" s="169" t="s">
        <v>190</v>
      </c>
      <c r="C105" s="234">
        <v>871</v>
      </c>
      <c r="D105" s="205" t="s">
        <v>366</v>
      </c>
      <c r="E105" s="205" t="s">
        <v>423</v>
      </c>
      <c r="F105" s="116" t="s">
        <v>366</v>
      </c>
      <c r="G105" s="116" t="s">
        <v>145</v>
      </c>
      <c r="H105" s="116" t="s">
        <v>273</v>
      </c>
      <c r="I105" s="116" t="s">
        <v>151</v>
      </c>
      <c r="J105" s="156">
        <v>78.4</v>
      </c>
    </row>
    <row r="106" spans="1:10" ht="53.25">
      <c r="A106" s="87"/>
      <c r="B106" s="201" t="s">
        <v>283</v>
      </c>
      <c r="C106" s="204">
        <v>871</v>
      </c>
      <c r="D106" s="204" t="s">
        <v>366</v>
      </c>
      <c r="E106" s="204" t="s">
        <v>423</v>
      </c>
      <c r="F106" s="130" t="s">
        <v>366</v>
      </c>
      <c r="G106" s="130" t="s">
        <v>157</v>
      </c>
      <c r="H106" s="130"/>
      <c r="I106" s="131"/>
      <c r="J106" s="166">
        <f>J107+J109+J111</f>
        <v>1551.1</v>
      </c>
    </row>
    <row r="107" spans="1:10" ht="84.75">
      <c r="A107" s="87"/>
      <c r="B107" s="190" t="s">
        <v>285</v>
      </c>
      <c r="C107" s="203">
        <v>871</v>
      </c>
      <c r="D107" s="203" t="s">
        <v>366</v>
      </c>
      <c r="E107" s="203" t="s">
        <v>423</v>
      </c>
      <c r="F107" s="101" t="s">
        <v>366</v>
      </c>
      <c r="G107" s="101" t="s">
        <v>157</v>
      </c>
      <c r="H107" s="101" t="s">
        <v>274</v>
      </c>
      <c r="I107" s="112"/>
      <c r="J107" s="202">
        <f>J108</f>
        <v>447.8</v>
      </c>
    </row>
    <row r="108" spans="1:10" ht="22.5">
      <c r="A108" s="87"/>
      <c r="B108" s="169" t="s">
        <v>190</v>
      </c>
      <c r="C108" s="234">
        <v>871</v>
      </c>
      <c r="D108" s="205" t="s">
        <v>366</v>
      </c>
      <c r="E108" s="205" t="s">
        <v>423</v>
      </c>
      <c r="F108" s="116" t="s">
        <v>366</v>
      </c>
      <c r="G108" s="116" t="s">
        <v>157</v>
      </c>
      <c r="H108" s="116" t="s">
        <v>274</v>
      </c>
      <c r="I108" s="116" t="s">
        <v>151</v>
      </c>
      <c r="J108" s="156">
        <v>447.8</v>
      </c>
    </row>
    <row r="109" spans="1:10" ht="95.25">
      <c r="A109" s="87"/>
      <c r="B109" s="190" t="s">
        <v>286</v>
      </c>
      <c r="C109" s="203">
        <v>871</v>
      </c>
      <c r="D109" s="203" t="s">
        <v>366</v>
      </c>
      <c r="E109" s="203" t="s">
        <v>423</v>
      </c>
      <c r="F109" s="101" t="s">
        <v>366</v>
      </c>
      <c r="G109" s="101" t="s">
        <v>157</v>
      </c>
      <c r="H109" s="101" t="s">
        <v>275</v>
      </c>
      <c r="I109" s="112"/>
      <c r="J109" s="202">
        <f>J110</f>
        <v>50</v>
      </c>
    </row>
    <row r="110" spans="1:10" ht="22.5">
      <c r="A110" s="87"/>
      <c r="B110" s="169" t="s">
        <v>190</v>
      </c>
      <c r="C110" s="234">
        <v>871</v>
      </c>
      <c r="D110" s="205" t="s">
        <v>366</v>
      </c>
      <c r="E110" s="205" t="s">
        <v>423</v>
      </c>
      <c r="F110" s="116" t="s">
        <v>366</v>
      </c>
      <c r="G110" s="116" t="s">
        <v>157</v>
      </c>
      <c r="H110" s="116" t="s">
        <v>275</v>
      </c>
      <c r="I110" s="116" t="s">
        <v>151</v>
      </c>
      <c r="J110" s="156">
        <v>50</v>
      </c>
    </row>
    <row r="111" spans="1:10" ht="84.75">
      <c r="A111" s="87"/>
      <c r="B111" s="190" t="s">
        <v>287</v>
      </c>
      <c r="C111" s="203">
        <v>871</v>
      </c>
      <c r="D111" s="203" t="s">
        <v>366</v>
      </c>
      <c r="E111" s="203" t="s">
        <v>423</v>
      </c>
      <c r="F111" s="101" t="s">
        <v>366</v>
      </c>
      <c r="G111" s="101" t="s">
        <v>157</v>
      </c>
      <c r="H111" s="101" t="s">
        <v>276</v>
      </c>
      <c r="I111" s="112"/>
      <c r="J111" s="202">
        <f>J112</f>
        <v>1053.3</v>
      </c>
    </row>
    <row r="112" spans="1:10" ht="22.5">
      <c r="A112" s="87"/>
      <c r="B112" s="169" t="s">
        <v>190</v>
      </c>
      <c r="C112" s="234">
        <v>871</v>
      </c>
      <c r="D112" s="205" t="s">
        <v>366</v>
      </c>
      <c r="E112" s="205" t="s">
        <v>423</v>
      </c>
      <c r="F112" s="116" t="s">
        <v>366</v>
      </c>
      <c r="G112" s="116" t="s">
        <v>157</v>
      </c>
      <c r="H112" s="116" t="s">
        <v>276</v>
      </c>
      <c r="I112" s="116" t="s">
        <v>151</v>
      </c>
      <c r="J112" s="222">
        <v>1053.3</v>
      </c>
    </row>
    <row r="113" spans="1:10" ht="12.75">
      <c r="A113" s="87"/>
      <c r="B113" s="107" t="s">
        <v>96</v>
      </c>
      <c r="C113" s="154">
        <v>871</v>
      </c>
      <c r="D113" s="96" t="s">
        <v>366</v>
      </c>
      <c r="E113" s="96" t="s">
        <v>97</v>
      </c>
      <c r="F113" s="175"/>
      <c r="G113" s="175"/>
      <c r="H113" s="175"/>
      <c r="I113" s="115"/>
      <c r="J113" s="181">
        <f>J114</f>
        <v>57.9</v>
      </c>
    </row>
    <row r="114" spans="1:10" ht="21.75">
      <c r="A114" s="87"/>
      <c r="B114" s="206" t="s">
        <v>158</v>
      </c>
      <c r="C114" s="308">
        <v>871</v>
      </c>
      <c r="D114" s="176" t="s">
        <v>366</v>
      </c>
      <c r="E114" s="176" t="s">
        <v>97</v>
      </c>
      <c r="F114" s="176" t="s">
        <v>159</v>
      </c>
      <c r="G114" s="176"/>
      <c r="H114" s="176"/>
      <c r="I114" s="207"/>
      <c r="J114" s="182">
        <f>J115</f>
        <v>57.9</v>
      </c>
    </row>
    <row r="115" spans="1:10" ht="42.75">
      <c r="A115" s="87"/>
      <c r="B115" s="213" t="s">
        <v>160</v>
      </c>
      <c r="C115" s="309">
        <v>871</v>
      </c>
      <c r="D115" s="214" t="s">
        <v>366</v>
      </c>
      <c r="E115" s="214" t="s">
        <v>97</v>
      </c>
      <c r="F115" s="214">
        <v>97</v>
      </c>
      <c r="G115" s="214">
        <v>2</v>
      </c>
      <c r="H115" s="214" t="s">
        <v>161</v>
      </c>
      <c r="I115" s="208"/>
      <c r="J115" s="215">
        <f>J116+J118</f>
        <v>57.9</v>
      </c>
    </row>
    <row r="116" spans="1:10" ht="22.5">
      <c r="A116" s="87"/>
      <c r="B116" s="209" t="s">
        <v>288</v>
      </c>
      <c r="C116" s="310">
        <v>871</v>
      </c>
      <c r="D116" s="210" t="s">
        <v>366</v>
      </c>
      <c r="E116" s="210" t="s">
        <v>97</v>
      </c>
      <c r="F116" s="210" t="s">
        <v>159</v>
      </c>
      <c r="G116" s="210" t="s">
        <v>157</v>
      </c>
      <c r="H116" s="210" t="s">
        <v>289</v>
      </c>
      <c r="I116" s="211"/>
      <c r="J116" s="212">
        <f>J117</f>
        <v>40</v>
      </c>
    </row>
    <row r="117" spans="1:10" ht="56.25">
      <c r="A117" s="87"/>
      <c r="B117" s="183" t="s">
        <v>256</v>
      </c>
      <c r="C117" s="311">
        <v>871</v>
      </c>
      <c r="D117" s="179" t="s">
        <v>366</v>
      </c>
      <c r="E117" s="179" t="s">
        <v>97</v>
      </c>
      <c r="F117" s="179" t="s">
        <v>159</v>
      </c>
      <c r="G117" s="179" t="s">
        <v>157</v>
      </c>
      <c r="H117" s="179" t="s">
        <v>289</v>
      </c>
      <c r="I117" s="178" t="s">
        <v>204</v>
      </c>
      <c r="J117" s="180">
        <v>40</v>
      </c>
    </row>
    <row r="118" spans="1:10" ht="22.5">
      <c r="A118" s="87"/>
      <c r="B118" s="209" t="s">
        <v>291</v>
      </c>
      <c r="C118" s="310">
        <v>871</v>
      </c>
      <c r="D118" s="210" t="s">
        <v>366</v>
      </c>
      <c r="E118" s="210" t="s">
        <v>97</v>
      </c>
      <c r="F118" s="210" t="s">
        <v>159</v>
      </c>
      <c r="G118" s="210" t="s">
        <v>157</v>
      </c>
      <c r="H118" s="210" t="s">
        <v>290</v>
      </c>
      <c r="I118" s="211"/>
      <c r="J118" s="212">
        <f>J119</f>
        <v>17.9</v>
      </c>
    </row>
    <row r="119" spans="1:10" ht="56.25">
      <c r="A119" s="87"/>
      <c r="B119" s="183" t="s">
        <v>256</v>
      </c>
      <c r="C119" s="311">
        <v>871</v>
      </c>
      <c r="D119" s="179" t="s">
        <v>366</v>
      </c>
      <c r="E119" s="179" t="s">
        <v>97</v>
      </c>
      <c r="F119" s="179" t="s">
        <v>159</v>
      </c>
      <c r="G119" s="179" t="s">
        <v>157</v>
      </c>
      <c r="H119" s="179" t="s">
        <v>290</v>
      </c>
      <c r="I119" s="178" t="s">
        <v>204</v>
      </c>
      <c r="J119" s="180">
        <v>17.9</v>
      </c>
    </row>
    <row r="120" spans="1:10" ht="12.75">
      <c r="A120" s="87"/>
      <c r="B120" s="191" t="s">
        <v>292</v>
      </c>
      <c r="C120" s="235">
        <v>871</v>
      </c>
      <c r="D120" s="192" t="s">
        <v>367</v>
      </c>
      <c r="E120" s="192"/>
      <c r="F120" s="195"/>
      <c r="G120" s="195"/>
      <c r="H120" s="216"/>
      <c r="I120" s="226"/>
      <c r="J120" s="217">
        <f>J121+J138+J149+J165</f>
        <v>6760.5</v>
      </c>
    </row>
    <row r="121" spans="1:10" ht="12.75">
      <c r="A121" s="87"/>
      <c r="B121" s="107" t="s">
        <v>368</v>
      </c>
      <c r="C121" s="154">
        <v>871</v>
      </c>
      <c r="D121" s="96" t="s">
        <v>367</v>
      </c>
      <c r="E121" s="96" t="s">
        <v>362</v>
      </c>
      <c r="F121" s="175"/>
      <c r="G121" s="175"/>
      <c r="H121" s="218"/>
      <c r="I121" s="227"/>
      <c r="J121" s="155">
        <f>J122+J134</f>
        <v>1354.6</v>
      </c>
    </row>
    <row r="122" spans="1:10" ht="32.25">
      <c r="A122" s="87"/>
      <c r="B122" s="137" t="s">
        <v>295</v>
      </c>
      <c r="C122" s="146">
        <v>871</v>
      </c>
      <c r="D122" s="146" t="s">
        <v>367</v>
      </c>
      <c r="E122" s="146" t="s">
        <v>362</v>
      </c>
      <c r="F122" s="98" t="s">
        <v>367</v>
      </c>
      <c r="G122" s="98"/>
      <c r="H122" s="98"/>
      <c r="I122" s="110"/>
      <c r="J122" s="151">
        <f>J123+J126+J129</f>
        <v>1338.5</v>
      </c>
    </row>
    <row r="123" spans="1:10" ht="63.75">
      <c r="A123" s="87"/>
      <c r="B123" s="143" t="s">
        <v>296</v>
      </c>
      <c r="C123" s="147">
        <v>871</v>
      </c>
      <c r="D123" s="147" t="s">
        <v>367</v>
      </c>
      <c r="E123" s="147" t="s">
        <v>362</v>
      </c>
      <c r="F123" s="130" t="s">
        <v>367</v>
      </c>
      <c r="G123" s="130" t="s">
        <v>145</v>
      </c>
      <c r="H123" s="130"/>
      <c r="I123" s="131"/>
      <c r="J123" s="166">
        <f>J124</f>
        <v>100</v>
      </c>
    </row>
    <row r="124" spans="1:10" ht="74.25">
      <c r="A124" s="87"/>
      <c r="B124" s="100" t="s">
        <v>297</v>
      </c>
      <c r="C124" s="144">
        <v>871</v>
      </c>
      <c r="D124" s="144" t="s">
        <v>367</v>
      </c>
      <c r="E124" s="144" t="s">
        <v>362</v>
      </c>
      <c r="F124" s="101" t="s">
        <v>367</v>
      </c>
      <c r="G124" s="101" t="s">
        <v>145</v>
      </c>
      <c r="H124" s="101" t="s">
        <v>293</v>
      </c>
      <c r="I124" s="112"/>
      <c r="J124" s="202">
        <f>J125</f>
        <v>100</v>
      </c>
    </row>
    <row r="125" spans="1:10" ht="22.5">
      <c r="A125" s="87"/>
      <c r="B125" s="169" t="s">
        <v>190</v>
      </c>
      <c r="C125" s="234">
        <v>871</v>
      </c>
      <c r="D125" s="229" t="s">
        <v>367</v>
      </c>
      <c r="E125" s="229" t="s">
        <v>362</v>
      </c>
      <c r="F125" s="116" t="s">
        <v>367</v>
      </c>
      <c r="G125" s="116" t="s">
        <v>145</v>
      </c>
      <c r="H125" s="116" t="s">
        <v>293</v>
      </c>
      <c r="I125" s="116">
        <v>200</v>
      </c>
      <c r="J125" s="189">
        <v>100</v>
      </c>
    </row>
    <row r="126" spans="1:10" ht="63.75">
      <c r="A126" s="87"/>
      <c r="B126" s="143" t="s">
        <v>298</v>
      </c>
      <c r="C126" s="147">
        <v>871</v>
      </c>
      <c r="D126" s="147" t="s">
        <v>367</v>
      </c>
      <c r="E126" s="147" t="s">
        <v>362</v>
      </c>
      <c r="F126" s="130" t="s">
        <v>367</v>
      </c>
      <c r="G126" s="130" t="s">
        <v>157</v>
      </c>
      <c r="H126" s="130"/>
      <c r="I126" s="131"/>
      <c r="J126" s="166">
        <f>J127</f>
        <v>100</v>
      </c>
    </row>
    <row r="127" spans="1:10" ht="63.75">
      <c r="A127" s="87"/>
      <c r="B127" s="100" t="s">
        <v>299</v>
      </c>
      <c r="C127" s="144">
        <v>871</v>
      </c>
      <c r="D127" s="144" t="s">
        <v>367</v>
      </c>
      <c r="E127" s="144" t="s">
        <v>362</v>
      </c>
      <c r="F127" s="101" t="s">
        <v>367</v>
      </c>
      <c r="G127" s="101" t="s">
        <v>157</v>
      </c>
      <c r="H127" s="101" t="s">
        <v>293</v>
      </c>
      <c r="I127" s="112"/>
      <c r="J127" s="202">
        <f>J128</f>
        <v>100</v>
      </c>
    </row>
    <row r="128" spans="1:10" ht="22.5">
      <c r="A128" s="87"/>
      <c r="B128" s="169" t="s">
        <v>190</v>
      </c>
      <c r="C128" s="234">
        <v>871</v>
      </c>
      <c r="D128" s="229" t="s">
        <v>367</v>
      </c>
      <c r="E128" s="229" t="s">
        <v>362</v>
      </c>
      <c r="F128" s="116" t="s">
        <v>367</v>
      </c>
      <c r="G128" s="116" t="s">
        <v>157</v>
      </c>
      <c r="H128" s="116" t="s">
        <v>293</v>
      </c>
      <c r="I128" s="116">
        <v>200</v>
      </c>
      <c r="J128" s="189">
        <v>100</v>
      </c>
    </row>
    <row r="129" spans="1:10" ht="63.75">
      <c r="A129" s="87"/>
      <c r="B129" s="143" t="s">
        <v>300</v>
      </c>
      <c r="C129" s="147">
        <v>871</v>
      </c>
      <c r="D129" s="147" t="s">
        <v>367</v>
      </c>
      <c r="E129" s="147" t="s">
        <v>362</v>
      </c>
      <c r="F129" s="130" t="s">
        <v>367</v>
      </c>
      <c r="G129" s="130" t="s">
        <v>171</v>
      </c>
      <c r="H129" s="130"/>
      <c r="I129" s="131"/>
      <c r="J129" s="166">
        <f>J130+J132</f>
        <v>1138.5</v>
      </c>
    </row>
    <row r="130" spans="1:10" ht="63.75">
      <c r="A130" s="87"/>
      <c r="B130" s="100" t="s">
        <v>301</v>
      </c>
      <c r="C130" s="144">
        <v>871</v>
      </c>
      <c r="D130" s="144" t="s">
        <v>367</v>
      </c>
      <c r="E130" s="144" t="s">
        <v>362</v>
      </c>
      <c r="F130" s="101" t="s">
        <v>367</v>
      </c>
      <c r="G130" s="101" t="s">
        <v>171</v>
      </c>
      <c r="H130" s="101" t="s">
        <v>293</v>
      </c>
      <c r="I130" s="112"/>
      <c r="J130" s="202">
        <f>J131</f>
        <v>89.1</v>
      </c>
    </row>
    <row r="131" spans="1:10" ht="22.5">
      <c r="A131" s="87"/>
      <c r="B131" s="169" t="s">
        <v>190</v>
      </c>
      <c r="C131" s="234">
        <v>871</v>
      </c>
      <c r="D131" s="229" t="s">
        <v>367</v>
      </c>
      <c r="E131" s="229" t="s">
        <v>362</v>
      </c>
      <c r="F131" s="116" t="s">
        <v>367</v>
      </c>
      <c r="G131" s="116" t="s">
        <v>171</v>
      </c>
      <c r="H131" s="116" t="s">
        <v>293</v>
      </c>
      <c r="I131" s="116">
        <v>200</v>
      </c>
      <c r="J131" s="189">
        <v>89.1</v>
      </c>
    </row>
    <row r="132" spans="1:10" ht="63.75">
      <c r="A132" s="87"/>
      <c r="B132" s="100" t="s">
        <v>302</v>
      </c>
      <c r="C132" s="144">
        <v>871</v>
      </c>
      <c r="D132" s="144" t="s">
        <v>367</v>
      </c>
      <c r="E132" s="144" t="s">
        <v>362</v>
      </c>
      <c r="F132" s="101" t="s">
        <v>367</v>
      </c>
      <c r="G132" s="101" t="s">
        <v>171</v>
      </c>
      <c r="H132" s="101" t="s">
        <v>294</v>
      </c>
      <c r="I132" s="112"/>
      <c r="J132" s="202">
        <f>J133</f>
        <v>1049.4</v>
      </c>
    </row>
    <row r="133" spans="1:10" ht="22.5">
      <c r="A133" s="87"/>
      <c r="B133" s="169" t="s">
        <v>190</v>
      </c>
      <c r="C133" s="234">
        <v>871</v>
      </c>
      <c r="D133" s="229" t="s">
        <v>367</v>
      </c>
      <c r="E133" s="229" t="s">
        <v>362</v>
      </c>
      <c r="F133" s="116" t="s">
        <v>367</v>
      </c>
      <c r="G133" s="116" t="s">
        <v>171</v>
      </c>
      <c r="H133" s="116" t="s">
        <v>294</v>
      </c>
      <c r="I133" s="116">
        <v>200</v>
      </c>
      <c r="J133" s="189">
        <v>1049.4</v>
      </c>
    </row>
    <row r="134" spans="1:10" ht="32.25">
      <c r="A134" s="87"/>
      <c r="B134" s="135" t="s">
        <v>211</v>
      </c>
      <c r="C134" s="146">
        <v>871</v>
      </c>
      <c r="D134" s="146" t="s">
        <v>367</v>
      </c>
      <c r="E134" s="146" t="s">
        <v>362</v>
      </c>
      <c r="F134" s="98" t="s">
        <v>362</v>
      </c>
      <c r="G134" s="98"/>
      <c r="H134" s="98"/>
      <c r="I134" s="110"/>
      <c r="J134" s="151">
        <f>J135</f>
        <v>16.1</v>
      </c>
    </row>
    <row r="135" spans="1:10" ht="63.75">
      <c r="A135" s="87"/>
      <c r="B135" s="141" t="s">
        <v>303</v>
      </c>
      <c r="C135" s="147">
        <v>871</v>
      </c>
      <c r="D135" s="147" t="s">
        <v>367</v>
      </c>
      <c r="E135" s="147" t="s">
        <v>362</v>
      </c>
      <c r="F135" s="130" t="s">
        <v>362</v>
      </c>
      <c r="G135" s="130" t="s">
        <v>157</v>
      </c>
      <c r="H135" s="130"/>
      <c r="I135" s="131"/>
      <c r="J135" s="166">
        <f>J136</f>
        <v>16.1</v>
      </c>
    </row>
    <row r="136" spans="1:10" ht="74.25">
      <c r="A136" s="87"/>
      <c r="B136" s="113" t="s">
        <v>304</v>
      </c>
      <c r="C136" s="144">
        <v>871</v>
      </c>
      <c r="D136" s="144" t="s">
        <v>367</v>
      </c>
      <c r="E136" s="144" t="s">
        <v>362</v>
      </c>
      <c r="F136" s="101" t="s">
        <v>362</v>
      </c>
      <c r="G136" s="101" t="s">
        <v>157</v>
      </c>
      <c r="H136" s="101" t="s">
        <v>202</v>
      </c>
      <c r="I136" s="112"/>
      <c r="J136" s="202">
        <f>J137</f>
        <v>16.1</v>
      </c>
    </row>
    <row r="137" spans="1:10" ht="22.5">
      <c r="A137" s="87"/>
      <c r="B137" s="169" t="s">
        <v>190</v>
      </c>
      <c r="C137" s="234">
        <v>871</v>
      </c>
      <c r="D137" s="229" t="s">
        <v>367</v>
      </c>
      <c r="E137" s="116" t="s">
        <v>362</v>
      </c>
      <c r="F137" s="116" t="s">
        <v>362</v>
      </c>
      <c r="G137" s="116" t="s">
        <v>157</v>
      </c>
      <c r="H137" s="229" t="s">
        <v>202</v>
      </c>
      <c r="I137" s="125">
        <v>200</v>
      </c>
      <c r="J137" s="222">
        <v>16.1</v>
      </c>
    </row>
    <row r="138" spans="1:10" ht="12.75">
      <c r="A138" s="87"/>
      <c r="B138" s="107" t="s">
        <v>359</v>
      </c>
      <c r="C138" s="154">
        <v>871</v>
      </c>
      <c r="D138" s="96" t="s">
        <v>367</v>
      </c>
      <c r="E138" s="96" t="s">
        <v>364</v>
      </c>
      <c r="F138" s="175"/>
      <c r="G138" s="175"/>
      <c r="H138" s="175"/>
      <c r="I138" s="228"/>
      <c r="J138" s="181">
        <f>J139+J145</f>
        <v>321.2</v>
      </c>
    </row>
    <row r="139" spans="1:10" ht="32.25">
      <c r="A139" s="87"/>
      <c r="B139" s="135" t="s">
        <v>211</v>
      </c>
      <c r="C139" s="146">
        <v>871</v>
      </c>
      <c r="D139" s="146" t="s">
        <v>367</v>
      </c>
      <c r="E139" s="146" t="s">
        <v>364</v>
      </c>
      <c r="F139" s="98" t="s">
        <v>362</v>
      </c>
      <c r="G139" s="98"/>
      <c r="H139" s="98"/>
      <c r="I139" s="98"/>
      <c r="J139" s="151">
        <f>J140</f>
        <v>51.7</v>
      </c>
    </row>
    <row r="140" spans="1:10" ht="53.25">
      <c r="A140" s="87"/>
      <c r="B140" s="141" t="s">
        <v>307</v>
      </c>
      <c r="C140" s="147">
        <v>871</v>
      </c>
      <c r="D140" s="147" t="s">
        <v>367</v>
      </c>
      <c r="E140" s="147" t="s">
        <v>364</v>
      </c>
      <c r="F140" s="130" t="s">
        <v>362</v>
      </c>
      <c r="G140" s="130" t="s">
        <v>157</v>
      </c>
      <c r="H140" s="130"/>
      <c r="I140" s="130"/>
      <c r="J140" s="166">
        <f>J141+J143</f>
        <v>51.7</v>
      </c>
    </row>
    <row r="141" spans="1:10" ht="63.75">
      <c r="A141" s="87"/>
      <c r="B141" s="113" t="s">
        <v>308</v>
      </c>
      <c r="C141" s="144">
        <v>871</v>
      </c>
      <c r="D141" s="144" t="s">
        <v>367</v>
      </c>
      <c r="E141" s="144" t="s">
        <v>364</v>
      </c>
      <c r="F141" s="101" t="s">
        <v>362</v>
      </c>
      <c r="G141" s="101" t="s">
        <v>157</v>
      </c>
      <c r="H141" s="101" t="s">
        <v>201</v>
      </c>
      <c r="I141" s="101"/>
      <c r="J141" s="202">
        <f>J142</f>
        <v>2.2</v>
      </c>
    </row>
    <row r="142" spans="1:10" ht="22.5">
      <c r="A142" s="87"/>
      <c r="B142" s="169" t="s">
        <v>190</v>
      </c>
      <c r="C142" s="234">
        <v>871</v>
      </c>
      <c r="D142" s="229" t="s">
        <v>367</v>
      </c>
      <c r="E142" s="116" t="s">
        <v>364</v>
      </c>
      <c r="F142" s="116" t="s">
        <v>362</v>
      </c>
      <c r="G142" s="116" t="s">
        <v>157</v>
      </c>
      <c r="H142" s="229" t="s">
        <v>201</v>
      </c>
      <c r="I142" s="116" t="s">
        <v>151</v>
      </c>
      <c r="J142" s="156">
        <v>2.2</v>
      </c>
    </row>
    <row r="143" spans="1:10" ht="63.75">
      <c r="A143" s="87"/>
      <c r="B143" s="113" t="s">
        <v>309</v>
      </c>
      <c r="C143" s="144">
        <v>871</v>
      </c>
      <c r="D143" s="144" t="s">
        <v>367</v>
      </c>
      <c r="E143" s="144" t="s">
        <v>364</v>
      </c>
      <c r="F143" s="101" t="s">
        <v>362</v>
      </c>
      <c r="G143" s="101" t="s">
        <v>157</v>
      </c>
      <c r="H143" s="101" t="s">
        <v>202</v>
      </c>
      <c r="I143" s="101"/>
      <c r="J143" s="202">
        <f>J144</f>
        <v>49.5</v>
      </c>
    </row>
    <row r="144" spans="1:10" ht="22.5">
      <c r="A144" s="87"/>
      <c r="B144" s="169" t="s">
        <v>190</v>
      </c>
      <c r="C144" s="234">
        <v>871</v>
      </c>
      <c r="D144" s="229" t="s">
        <v>367</v>
      </c>
      <c r="E144" s="116" t="s">
        <v>364</v>
      </c>
      <c r="F144" s="116" t="s">
        <v>362</v>
      </c>
      <c r="G144" s="116" t="s">
        <v>157</v>
      </c>
      <c r="H144" s="229" t="s">
        <v>202</v>
      </c>
      <c r="I144" s="116" t="s">
        <v>151</v>
      </c>
      <c r="J144" s="156">
        <v>49.5</v>
      </c>
    </row>
    <row r="145" spans="1:10" ht="32.25">
      <c r="A145" s="87"/>
      <c r="B145" s="137" t="s">
        <v>295</v>
      </c>
      <c r="C145" s="146">
        <v>871</v>
      </c>
      <c r="D145" s="146" t="s">
        <v>367</v>
      </c>
      <c r="E145" s="146" t="s">
        <v>364</v>
      </c>
      <c r="F145" s="98" t="s">
        <v>367</v>
      </c>
      <c r="G145" s="98"/>
      <c r="H145" s="98"/>
      <c r="I145" s="98"/>
      <c r="J145" s="151">
        <f>J146</f>
        <v>269.5</v>
      </c>
    </row>
    <row r="146" spans="1:10" ht="53.25">
      <c r="A146" s="87"/>
      <c r="B146" s="141" t="s">
        <v>310</v>
      </c>
      <c r="C146" s="147">
        <v>871</v>
      </c>
      <c r="D146" s="147" t="s">
        <v>367</v>
      </c>
      <c r="E146" s="147" t="s">
        <v>364</v>
      </c>
      <c r="F146" s="130" t="s">
        <v>367</v>
      </c>
      <c r="G146" s="130" t="s">
        <v>305</v>
      </c>
      <c r="H146" s="130"/>
      <c r="I146" s="130"/>
      <c r="J146" s="166">
        <f>J147</f>
        <v>269.5</v>
      </c>
    </row>
    <row r="147" spans="1:10" ht="63.75">
      <c r="A147" s="87"/>
      <c r="B147" s="113" t="s">
        <v>311</v>
      </c>
      <c r="C147" s="144">
        <v>871</v>
      </c>
      <c r="D147" s="144" t="s">
        <v>367</v>
      </c>
      <c r="E147" s="144" t="s">
        <v>364</v>
      </c>
      <c r="F147" s="101" t="s">
        <v>367</v>
      </c>
      <c r="G147" s="101" t="s">
        <v>305</v>
      </c>
      <c r="H147" s="101" t="s">
        <v>306</v>
      </c>
      <c r="I147" s="101"/>
      <c r="J147" s="202">
        <f>J148</f>
        <v>269.5</v>
      </c>
    </row>
    <row r="148" spans="1:10" ht="22.5">
      <c r="A148" s="87"/>
      <c r="B148" s="169" t="s">
        <v>190</v>
      </c>
      <c r="C148" s="234">
        <v>871</v>
      </c>
      <c r="D148" s="125" t="s">
        <v>367</v>
      </c>
      <c r="E148" s="125" t="s">
        <v>364</v>
      </c>
      <c r="F148" s="125" t="s">
        <v>367</v>
      </c>
      <c r="G148" s="125" t="s">
        <v>305</v>
      </c>
      <c r="H148" s="125" t="s">
        <v>306</v>
      </c>
      <c r="I148" s="125">
        <v>200</v>
      </c>
      <c r="J148" s="222">
        <v>269.5</v>
      </c>
    </row>
    <row r="149" spans="1:10" ht="12.75">
      <c r="A149" s="87"/>
      <c r="B149" s="107" t="s">
        <v>360</v>
      </c>
      <c r="C149" s="154">
        <v>871</v>
      </c>
      <c r="D149" s="96" t="s">
        <v>367</v>
      </c>
      <c r="E149" s="96" t="s">
        <v>363</v>
      </c>
      <c r="F149" s="96"/>
      <c r="G149" s="96"/>
      <c r="H149" s="96"/>
      <c r="I149" s="123"/>
      <c r="J149" s="155">
        <f>J150</f>
        <v>1566.4</v>
      </c>
    </row>
    <row r="150" spans="1:10" ht="21.75">
      <c r="A150" s="87"/>
      <c r="B150" s="137" t="s">
        <v>317</v>
      </c>
      <c r="C150" s="146">
        <v>871</v>
      </c>
      <c r="D150" s="146" t="s">
        <v>367</v>
      </c>
      <c r="E150" s="146" t="s">
        <v>363</v>
      </c>
      <c r="F150" s="98" t="s">
        <v>4</v>
      </c>
      <c r="G150" s="98"/>
      <c r="H150" s="98"/>
      <c r="I150" s="98"/>
      <c r="J150" s="151">
        <f>J151+J156+J159+J162</f>
        <v>1566.4</v>
      </c>
    </row>
    <row r="151" spans="1:10" ht="42">
      <c r="A151" s="87"/>
      <c r="B151" s="230" t="s">
        <v>318</v>
      </c>
      <c r="C151" s="232">
        <v>871</v>
      </c>
      <c r="D151" s="147" t="s">
        <v>367</v>
      </c>
      <c r="E151" s="147" t="s">
        <v>363</v>
      </c>
      <c r="F151" s="130" t="s">
        <v>4</v>
      </c>
      <c r="G151" s="130" t="s">
        <v>145</v>
      </c>
      <c r="H151" s="130"/>
      <c r="I151" s="130"/>
      <c r="J151" s="166">
        <f>J152+J154</f>
        <v>1276.4</v>
      </c>
    </row>
    <row r="152" spans="1:10" ht="52.5">
      <c r="A152" s="87"/>
      <c r="B152" s="231" t="s">
        <v>319</v>
      </c>
      <c r="C152" s="233">
        <v>871</v>
      </c>
      <c r="D152" s="144" t="s">
        <v>367</v>
      </c>
      <c r="E152" s="144" t="s">
        <v>363</v>
      </c>
      <c r="F152" s="101" t="s">
        <v>4</v>
      </c>
      <c r="G152" s="101" t="s">
        <v>145</v>
      </c>
      <c r="H152" s="101" t="s">
        <v>312</v>
      </c>
      <c r="I152" s="101"/>
      <c r="J152" s="202" t="str">
        <f>J153</f>
        <v>1176,4</v>
      </c>
    </row>
    <row r="153" spans="1:10" ht="22.5">
      <c r="A153" s="87"/>
      <c r="B153" s="169" t="s">
        <v>190</v>
      </c>
      <c r="C153" s="234">
        <v>871</v>
      </c>
      <c r="D153" s="245" t="s">
        <v>367</v>
      </c>
      <c r="E153" s="245" t="s">
        <v>363</v>
      </c>
      <c r="F153" s="99" t="s">
        <v>4</v>
      </c>
      <c r="G153" s="99" t="s">
        <v>145</v>
      </c>
      <c r="H153" s="99" t="s">
        <v>312</v>
      </c>
      <c r="I153" s="138">
        <v>200</v>
      </c>
      <c r="J153" s="222" t="s">
        <v>327</v>
      </c>
    </row>
    <row r="154" spans="1:10" ht="52.5">
      <c r="A154" s="87"/>
      <c r="B154" s="231" t="s">
        <v>320</v>
      </c>
      <c r="C154" s="233">
        <v>871</v>
      </c>
      <c r="D154" s="144" t="s">
        <v>367</v>
      </c>
      <c r="E154" s="144" t="s">
        <v>363</v>
      </c>
      <c r="F154" s="101" t="s">
        <v>4</v>
      </c>
      <c r="G154" s="101" t="s">
        <v>145</v>
      </c>
      <c r="H154" s="101" t="s">
        <v>313</v>
      </c>
      <c r="I154" s="101"/>
      <c r="J154" s="202" t="str">
        <f>J155</f>
        <v>100</v>
      </c>
    </row>
    <row r="155" spans="1:10" ht="22.5">
      <c r="A155" s="87"/>
      <c r="B155" s="169" t="s">
        <v>190</v>
      </c>
      <c r="C155" s="234">
        <v>871</v>
      </c>
      <c r="D155" s="246" t="s">
        <v>367</v>
      </c>
      <c r="E155" s="246" t="s">
        <v>363</v>
      </c>
      <c r="F155" s="116" t="s">
        <v>4</v>
      </c>
      <c r="G155" s="116" t="s">
        <v>145</v>
      </c>
      <c r="H155" s="116" t="s">
        <v>313</v>
      </c>
      <c r="I155" s="127">
        <v>200</v>
      </c>
      <c r="J155" s="222" t="s">
        <v>174</v>
      </c>
    </row>
    <row r="156" spans="1:10" ht="63">
      <c r="A156" s="87"/>
      <c r="B156" s="230" t="s">
        <v>321</v>
      </c>
      <c r="C156" s="232">
        <v>871</v>
      </c>
      <c r="D156" s="147" t="s">
        <v>367</v>
      </c>
      <c r="E156" s="147" t="s">
        <v>363</v>
      </c>
      <c r="F156" s="130" t="s">
        <v>4</v>
      </c>
      <c r="G156" s="130" t="s">
        <v>157</v>
      </c>
      <c r="H156" s="130"/>
      <c r="I156" s="130"/>
      <c r="J156" s="166" t="str">
        <f>J157</f>
        <v>100</v>
      </c>
    </row>
    <row r="157" spans="1:10" ht="63">
      <c r="A157" s="87"/>
      <c r="B157" s="231" t="s">
        <v>322</v>
      </c>
      <c r="C157" s="233">
        <v>871</v>
      </c>
      <c r="D157" s="144" t="s">
        <v>367</v>
      </c>
      <c r="E157" s="144" t="s">
        <v>363</v>
      </c>
      <c r="F157" s="101" t="s">
        <v>4</v>
      </c>
      <c r="G157" s="101" t="s">
        <v>157</v>
      </c>
      <c r="H157" s="101" t="s">
        <v>314</v>
      </c>
      <c r="I157" s="101"/>
      <c r="J157" s="202" t="str">
        <f>J158</f>
        <v>100</v>
      </c>
    </row>
    <row r="158" spans="1:10" ht="22.5">
      <c r="A158" s="87"/>
      <c r="B158" s="169" t="s">
        <v>190</v>
      </c>
      <c r="C158" s="234">
        <v>871</v>
      </c>
      <c r="D158" s="246" t="s">
        <v>367</v>
      </c>
      <c r="E158" s="246" t="s">
        <v>363</v>
      </c>
      <c r="F158" s="116" t="s">
        <v>4</v>
      </c>
      <c r="G158" s="116" t="s">
        <v>157</v>
      </c>
      <c r="H158" s="116" t="s">
        <v>314</v>
      </c>
      <c r="I158" s="125">
        <v>200</v>
      </c>
      <c r="J158" s="222" t="s">
        <v>174</v>
      </c>
    </row>
    <row r="159" spans="1:10" ht="52.5">
      <c r="A159" s="87"/>
      <c r="B159" s="230" t="s">
        <v>323</v>
      </c>
      <c r="C159" s="232">
        <v>871</v>
      </c>
      <c r="D159" s="147" t="s">
        <v>367</v>
      </c>
      <c r="E159" s="147" t="s">
        <v>363</v>
      </c>
      <c r="F159" s="130" t="s">
        <v>4</v>
      </c>
      <c r="G159" s="130" t="s">
        <v>171</v>
      </c>
      <c r="H159" s="130"/>
      <c r="I159" s="130"/>
      <c r="J159" s="166" t="str">
        <f>J160</f>
        <v>70</v>
      </c>
    </row>
    <row r="160" spans="1:10" ht="52.5">
      <c r="A160" s="87"/>
      <c r="B160" s="231" t="s">
        <v>325</v>
      </c>
      <c r="C160" s="233">
        <v>871</v>
      </c>
      <c r="D160" s="144" t="s">
        <v>367</v>
      </c>
      <c r="E160" s="144" t="s">
        <v>363</v>
      </c>
      <c r="F160" s="101" t="s">
        <v>4</v>
      </c>
      <c r="G160" s="101" t="s">
        <v>171</v>
      </c>
      <c r="H160" s="101" t="s">
        <v>315</v>
      </c>
      <c r="I160" s="101"/>
      <c r="J160" s="202" t="str">
        <f>J161</f>
        <v>70</v>
      </c>
    </row>
    <row r="161" spans="1:10" ht="22.5">
      <c r="A161" s="87"/>
      <c r="B161" s="169" t="s">
        <v>190</v>
      </c>
      <c r="C161" s="234">
        <v>871</v>
      </c>
      <c r="D161" s="246" t="s">
        <v>367</v>
      </c>
      <c r="E161" s="246" t="s">
        <v>363</v>
      </c>
      <c r="F161" s="116" t="s">
        <v>4</v>
      </c>
      <c r="G161" s="116" t="s">
        <v>171</v>
      </c>
      <c r="H161" s="116" t="s">
        <v>315</v>
      </c>
      <c r="I161" s="246">
        <v>200</v>
      </c>
      <c r="J161" s="222" t="s">
        <v>328</v>
      </c>
    </row>
    <row r="162" spans="1:10" ht="42">
      <c r="A162" s="87"/>
      <c r="B162" s="230" t="s">
        <v>324</v>
      </c>
      <c r="C162" s="232">
        <v>871</v>
      </c>
      <c r="D162" s="147" t="s">
        <v>367</v>
      </c>
      <c r="E162" s="147" t="s">
        <v>363</v>
      </c>
      <c r="F162" s="130" t="s">
        <v>4</v>
      </c>
      <c r="G162" s="130" t="s">
        <v>305</v>
      </c>
      <c r="H162" s="130"/>
      <c r="I162" s="130"/>
      <c r="J162" s="166">
        <f>J163</f>
        <v>120</v>
      </c>
    </row>
    <row r="163" spans="1:10" ht="52.5">
      <c r="A163" s="87"/>
      <c r="B163" s="231" t="s">
        <v>326</v>
      </c>
      <c r="C163" s="233">
        <v>871</v>
      </c>
      <c r="D163" s="144" t="s">
        <v>367</v>
      </c>
      <c r="E163" s="144" t="s">
        <v>363</v>
      </c>
      <c r="F163" s="101" t="s">
        <v>4</v>
      </c>
      <c r="G163" s="101" t="s">
        <v>305</v>
      </c>
      <c r="H163" s="101" t="s">
        <v>316</v>
      </c>
      <c r="I163" s="101"/>
      <c r="J163" s="202">
        <f>J164</f>
        <v>120</v>
      </c>
    </row>
    <row r="164" spans="1:10" ht="22.5">
      <c r="A164" s="87"/>
      <c r="B164" s="169" t="s">
        <v>190</v>
      </c>
      <c r="C164" s="234">
        <v>871</v>
      </c>
      <c r="D164" s="246" t="s">
        <v>367</v>
      </c>
      <c r="E164" s="246" t="s">
        <v>363</v>
      </c>
      <c r="F164" s="116" t="s">
        <v>4</v>
      </c>
      <c r="G164" s="116" t="s">
        <v>305</v>
      </c>
      <c r="H164" s="116" t="s">
        <v>316</v>
      </c>
      <c r="I164" s="125">
        <v>200</v>
      </c>
      <c r="J164" s="222">
        <v>120</v>
      </c>
    </row>
    <row r="165" spans="1:10" ht="12.75">
      <c r="A165" s="87"/>
      <c r="B165" s="107" t="s">
        <v>91</v>
      </c>
      <c r="C165" s="154">
        <v>871</v>
      </c>
      <c r="D165" s="96" t="s">
        <v>367</v>
      </c>
      <c r="E165" s="96" t="s">
        <v>367</v>
      </c>
      <c r="F165" s="96"/>
      <c r="G165" s="96"/>
      <c r="H165" s="96"/>
      <c r="I165" s="153"/>
      <c r="J165" s="155">
        <f>J166</f>
        <v>3518.3</v>
      </c>
    </row>
    <row r="166" spans="1:10" ht="21.75">
      <c r="A166" s="87"/>
      <c r="B166" s="137" t="s">
        <v>317</v>
      </c>
      <c r="C166" s="146">
        <v>871</v>
      </c>
      <c r="D166" s="98" t="s">
        <v>367</v>
      </c>
      <c r="E166" s="98" t="s">
        <v>367</v>
      </c>
      <c r="F166" s="98" t="s">
        <v>4</v>
      </c>
      <c r="G166" s="98"/>
      <c r="H166" s="98"/>
      <c r="I166" s="142"/>
      <c r="J166" s="151">
        <f>J167</f>
        <v>3518.3</v>
      </c>
    </row>
    <row r="167" spans="1:10" ht="42.75">
      <c r="A167" s="87"/>
      <c r="B167" s="141" t="s">
        <v>330</v>
      </c>
      <c r="C167" s="147">
        <v>871</v>
      </c>
      <c r="D167" s="147" t="s">
        <v>367</v>
      </c>
      <c r="E167" s="147" t="s">
        <v>367</v>
      </c>
      <c r="F167" s="147" t="s">
        <v>4</v>
      </c>
      <c r="G167" s="147" t="s">
        <v>329</v>
      </c>
      <c r="H167" s="147"/>
      <c r="I167" s="147"/>
      <c r="J167" s="147">
        <f>J168</f>
        <v>3518.3</v>
      </c>
    </row>
    <row r="168" spans="1:10" ht="21.75">
      <c r="A168" s="87"/>
      <c r="B168" s="113" t="s">
        <v>196</v>
      </c>
      <c r="C168" s="144">
        <v>871</v>
      </c>
      <c r="D168" s="144" t="s">
        <v>367</v>
      </c>
      <c r="E168" s="144" t="s">
        <v>367</v>
      </c>
      <c r="F168" s="144" t="s">
        <v>4</v>
      </c>
      <c r="G168" s="144" t="s">
        <v>329</v>
      </c>
      <c r="H168" s="144" t="s">
        <v>197</v>
      </c>
      <c r="I168" s="144"/>
      <c r="J168" s="144">
        <f>J169+J170</f>
        <v>3518.3</v>
      </c>
    </row>
    <row r="169" spans="1:10" ht="45">
      <c r="A169" s="87"/>
      <c r="B169" s="118" t="s">
        <v>152</v>
      </c>
      <c r="C169" s="148">
        <v>871</v>
      </c>
      <c r="D169" s="148" t="s">
        <v>367</v>
      </c>
      <c r="E169" s="148" t="s">
        <v>367</v>
      </c>
      <c r="F169" s="148" t="s">
        <v>4</v>
      </c>
      <c r="G169" s="148" t="s">
        <v>329</v>
      </c>
      <c r="H169" s="148" t="s">
        <v>197</v>
      </c>
      <c r="I169" s="148">
        <v>100</v>
      </c>
      <c r="J169" s="148">
        <v>3080.3</v>
      </c>
    </row>
    <row r="170" spans="1:10" ht="22.5">
      <c r="A170" s="87"/>
      <c r="B170" s="169" t="s">
        <v>190</v>
      </c>
      <c r="C170" s="234">
        <v>871</v>
      </c>
      <c r="D170" s="246" t="s">
        <v>367</v>
      </c>
      <c r="E170" s="246" t="s">
        <v>367</v>
      </c>
      <c r="F170" s="246" t="s">
        <v>4</v>
      </c>
      <c r="G170" s="246" t="s">
        <v>329</v>
      </c>
      <c r="H170" s="246" t="s">
        <v>197</v>
      </c>
      <c r="I170" s="246">
        <v>200</v>
      </c>
      <c r="J170" s="246">
        <v>438</v>
      </c>
    </row>
    <row r="171" spans="1:10" ht="12.75">
      <c r="A171" s="87"/>
      <c r="B171" s="191" t="s">
        <v>331</v>
      </c>
      <c r="C171" s="235">
        <v>871</v>
      </c>
      <c r="D171" s="192" t="s">
        <v>369</v>
      </c>
      <c r="E171" s="192"/>
      <c r="F171" s="192"/>
      <c r="G171" s="247"/>
      <c r="H171" s="192"/>
      <c r="I171" s="192"/>
      <c r="J171" s="248">
        <f>J172+J177</f>
        <v>98.8</v>
      </c>
    </row>
    <row r="172" spans="1:10" ht="21">
      <c r="A172" s="87"/>
      <c r="B172" s="236" t="s">
        <v>0</v>
      </c>
      <c r="C172" s="237">
        <v>871</v>
      </c>
      <c r="D172" s="154" t="s">
        <v>369</v>
      </c>
      <c r="E172" s="154" t="s">
        <v>367</v>
      </c>
      <c r="F172" s="154"/>
      <c r="G172" s="154"/>
      <c r="H172" s="154"/>
      <c r="I172" s="154"/>
      <c r="J172" s="184" t="str">
        <f>J173</f>
        <v>35</v>
      </c>
    </row>
    <row r="173" spans="1:10" ht="12.75">
      <c r="A173" s="87"/>
      <c r="B173" s="135" t="s">
        <v>335</v>
      </c>
      <c r="C173" s="146">
        <v>871</v>
      </c>
      <c r="D173" s="98" t="s">
        <v>369</v>
      </c>
      <c r="E173" s="98" t="s">
        <v>367</v>
      </c>
      <c r="F173" s="98" t="s">
        <v>154</v>
      </c>
      <c r="G173" s="98"/>
      <c r="H173" s="98"/>
      <c r="I173" s="98"/>
      <c r="J173" s="151" t="str">
        <f>J174</f>
        <v>35</v>
      </c>
    </row>
    <row r="174" spans="1:10" ht="12.75">
      <c r="A174" s="87"/>
      <c r="B174" s="141" t="s">
        <v>156</v>
      </c>
      <c r="C174" s="147">
        <v>871</v>
      </c>
      <c r="D174" s="130" t="s">
        <v>369</v>
      </c>
      <c r="E174" s="130" t="s">
        <v>367</v>
      </c>
      <c r="F174" s="130" t="s">
        <v>154</v>
      </c>
      <c r="G174" s="130" t="s">
        <v>157</v>
      </c>
      <c r="H174" s="130" t="s">
        <v>161</v>
      </c>
      <c r="I174" s="130"/>
      <c r="J174" s="166" t="str">
        <f>J175</f>
        <v>35</v>
      </c>
    </row>
    <row r="175" spans="1:10" ht="32.25">
      <c r="A175" s="87"/>
      <c r="B175" s="104" t="s">
        <v>334</v>
      </c>
      <c r="C175" s="172">
        <v>871</v>
      </c>
      <c r="D175" s="101" t="s">
        <v>369</v>
      </c>
      <c r="E175" s="101" t="s">
        <v>367</v>
      </c>
      <c r="F175" s="101" t="s">
        <v>154</v>
      </c>
      <c r="G175" s="101" t="s">
        <v>157</v>
      </c>
      <c r="H175" s="101" t="s">
        <v>332</v>
      </c>
      <c r="I175" s="101"/>
      <c r="J175" s="202" t="str">
        <f>J176</f>
        <v>35</v>
      </c>
    </row>
    <row r="176" spans="1:10" ht="22.5">
      <c r="A176" s="87"/>
      <c r="B176" s="169" t="s">
        <v>190</v>
      </c>
      <c r="C176" s="234">
        <v>871</v>
      </c>
      <c r="D176" s="116" t="s">
        <v>369</v>
      </c>
      <c r="E176" s="116" t="s">
        <v>367</v>
      </c>
      <c r="F176" s="116" t="s">
        <v>154</v>
      </c>
      <c r="G176" s="116" t="s">
        <v>157</v>
      </c>
      <c r="H176" s="116" t="s">
        <v>332</v>
      </c>
      <c r="I176" s="116" t="s">
        <v>151</v>
      </c>
      <c r="J176" s="156" t="s">
        <v>336</v>
      </c>
    </row>
    <row r="177" spans="1:10" ht="12.75">
      <c r="A177" s="87"/>
      <c r="B177" s="236" t="s">
        <v>10</v>
      </c>
      <c r="C177" s="237">
        <v>871</v>
      </c>
      <c r="D177" s="154" t="s">
        <v>369</v>
      </c>
      <c r="E177" s="154" t="s">
        <v>369</v>
      </c>
      <c r="F177" s="96"/>
      <c r="G177" s="96"/>
      <c r="H177" s="96"/>
      <c r="I177" s="154"/>
      <c r="J177" s="184">
        <f>J178</f>
        <v>63.8</v>
      </c>
    </row>
    <row r="178" spans="1:10" ht="42.75">
      <c r="A178" s="87"/>
      <c r="B178" s="135" t="s">
        <v>337</v>
      </c>
      <c r="C178" s="146">
        <v>871</v>
      </c>
      <c r="D178" s="146" t="s">
        <v>369</v>
      </c>
      <c r="E178" s="146" t="s">
        <v>369</v>
      </c>
      <c r="F178" s="146" t="s">
        <v>370</v>
      </c>
      <c r="G178" s="146"/>
      <c r="H178" s="146"/>
      <c r="I178" s="146"/>
      <c r="J178" s="146">
        <f>J179</f>
        <v>63.8</v>
      </c>
    </row>
    <row r="179" spans="1:10" ht="63.75">
      <c r="A179" s="87"/>
      <c r="B179" s="141" t="s">
        <v>338</v>
      </c>
      <c r="C179" s="147">
        <v>871</v>
      </c>
      <c r="D179" s="147" t="s">
        <v>369</v>
      </c>
      <c r="E179" s="147" t="s">
        <v>369</v>
      </c>
      <c r="F179" s="147" t="s">
        <v>370</v>
      </c>
      <c r="G179" s="147" t="s">
        <v>157</v>
      </c>
      <c r="H179" s="147"/>
      <c r="I179" s="147"/>
      <c r="J179" s="147">
        <f>J180</f>
        <v>63.8</v>
      </c>
    </row>
    <row r="180" spans="1:10" ht="74.25">
      <c r="A180" s="87"/>
      <c r="B180" s="113" t="s">
        <v>339</v>
      </c>
      <c r="C180" s="144">
        <v>871</v>
      </c>
      <c r="D180" s="144" t="s">
        <v>369</v>
      </c>
      <c r="E180" s="144" t="s">
        <v>369</v>
      </c>
      <c r="F180" s="144" t="s">
        <v>370</v>
      </c>
      <c r="G180" s="144" t="s">
        <v>157</v>
      </c>
      <c r="H180" s="144" t="s">
        <v>333</v>
      </c>
      <c r="I180" s="144"/>
      <c r="J180" s="144">
        <f>J181</f>
        <v>63.8</v>
      </c>
    </row>
    <row r="181" spans="1:10" ht="12.75">
      <c r="A181" s="87"/>
      <c r="B181" s="169" t="s">
        <v>341</v>
      </c>
      <c r="C181" s="234">
        <v>871</v>
      </c>
      <c r="D181" s="234" t="s">
        <v>369</v>
      </c>
      <c r="E181" s="234" t="s">
        <v>369</v>
      </c>
      <c r="F181" s="234" t="s">
        <v>370</v>
      </c>
      <c r="G181" s="234" t="s">
        <v>157</v>
      </c>
      <c r="H181" s="234" t="s">
        <v>333</v>
      </c>
      <c r="I181" s="234" t="s">
        <v>340</v>
      </c>
      <c r="J181" s="234">
        <v>63.8</v>
      </c>
    </row>
    <row r="182" spans="1:10" ht="12.75">
      <c r="A182" s="87"/>
      <c r="B182" s="191" t="s">
        <v>342</v>
      </c>
      <c r="C182" s="235">
        <v>871</v>
      </c>
      <c r="D182" s="235" t="s">
        <v>370</v>
      </c>
      <c r="E182" s="235"/>
      <c r="F182" s="238"/>
      <c r="G182" s="238"/>
      <c r="H182" s="238"/>
      <c r="I182" s="238"/>
      <c r="J182" s="239">
        <f>J183+J203</f>
        <v>3226.5</v>
      </c>
    </row>
    <row r="183" spans="1:10" ht="12.75">
      <c r="A183" s="87"/>
      <c r="B183" s="236" t="s">
        <v>371</v>
      </c>
      <c r="C183" s="237">
        <v>871</v>
      </c>
      <c r="D183" s="237" t="s">
        <v>370</v>
      </c>
      <c r="E183" s="237" t="s">
        <v>362</v>
      </c>
      <c r="F183" s="237"/>
      <c r="G183" s="237"/>
      <c r="H183" s="237"/>
      <c r="I183" s="237"/>
      <c r="J183" s="240">
        <f>J184+J191</f>
        <v>3026.5</v>
      </c>
    </row>
    <row r="184" spans="1:10" ht="12.75">
      <c r="A184" s="87"/>
      <c r="B184" s="249" t="s">
        <v>343</v>
      </c>
      <c r="C184" s="253">
        <v>871</v>
      </c>
      <c r="D184" s="253" t="s">
        <v>370</v>
      </c>
      <c r="E184" s="253" t="s">
        <v>362</v>
      </c>
      <c r="F184" s="250" t="s">
        <v>369</v>
      </c>
      <c r="G184" s="250"/>
      <c r="H184" s="250"/>
      <c r="I184" s="250"/>
      <c r="J184" s="254">
        <f>J185</f>
        <v>2432.5</v>
      </c>
    </row>
    <row r="185" spans="1:10" ht="21.75">
      <c r="A185" s="87"/>
      <c r="B185" s="251" t="s">
        <v>344</v>
      </c>
      <c r="C185" s="157">
        <v>871</v>
      </c>
      <c r="D185" s="157" t="s">
        <v>370</v>
      </c>
      <c r="E185" s="157" t="s">
        <v>362</v>
      </c>
      <c r="F185" s="98" t="s">
        <v>369</v>
      </c>
      <c r="G185" s="98"/>
      <c r="H185" s="98"/>
      <c r="I185" s="98"/>
      <c r="J185" s="151">
        <f>J186</f>
        <v>2432.5</v>
      </c>
    </row>
    <row r="186" spans="1:10" ht="63.75">
      <c r="A186" s="87"/>
      <c r="B186" s="141" t="s">
        <v>345</v>
      </c>
      <c r="C186" s="147">
        <v>871</v>
      </c>
      <c r="D186" s="165" t="s">
        <v>370</v>
      </c>
      <c r="E186" s="165" t="s">
        <v>362</v>
      </c>
      <c r="F186" s="130" t="s">
        <v>369</v>
      </c>
      <c r="G186" s="130" t="s">
        <v>157</v>
      </c>
      <c r="H186" s="130"/>
      <c r="I186" s="130"/>
      <c r="J186" s="166">
        <f>J187</f>
        <v>2432.5</v>
      </c>
    </row>
    <row r="187" spans="1:10" ht="21.75">
      <c r="A187" s="87"/>
      <c r="B187" s="104" t="s">
        <v>196</v>
      </c>
      <c r="C187" s="172">
        <v>871</v>
      </c>
      <c r="D187" s="172" t="s">
        <v>370</v>
      </c>
      <c r="E187" s="172" t="s">
        <v>362</v>
      </c>
      <c r="F187" s="101" t="s">
        <v>369</v>
      </c>
      <c r="G187" s="101" t="s">
        <v>157</v>
      </c>
      <c r="H187" s="101" t="s">
        <v>197</v>
      </c>
      <c r="I187" s="101"/>
      <c r="J187" s="202">
        <f>J188+J189+J190</f>
        <v>2432.5</v>
      </c>
    </row>
    <row r="188" spans="1:10" ht="45">
      <c r="A188" s="87"/>
      <c r="B188" s="118" t="s">
        <v>152</v>
      </c>
      <c r="C188" s="148">
        <v>871</v>
      </c>
      <c r="D188" s="116" t="s">
        <v>370</v>
      </c>
      <c r="E188" s="116" t="s">
        <v>362</v>
      </c>
      <c r="F188" s="116" t="s">
        <v>369</v>
      </c>
      <c r="G188" s="116" t="s">
        <v>157</v>
      </c>
      <c r="H188" s="116" t="s">
        <v>197</v>
      </c>
      <c r="I188" s="125">
        <v>100</v>
      </c>
      <c r="J188" s="222">
        <v>1208.4</v>
      </c>
    </row>
    <row r="189" spans="1:10" ht="22.5">
      <c r="A189" s="87"/>
      <c r="B189" s="169" t="s">
        <v>190</v>
      </c>
      <c r="C189" s="234">
        <v>871</v>
      </c>
      <c r="D189" s="116" t="s">
        <v>370</v>
      </c>
      <c r="E189" s="116" t="s">
        <v>362</v>
      </c>
      <c r="F189" s="116" t="s">
        <v>369</v>
      </c>
      <c r="G189" s="116" t="s">
        <v>157</v>
      </c>
      <c r="H189" s="116" t="s">
        <v>197</v>
      </c>
      <c r="I189" s="125">
        <v>200</v>
      </c>
      <c r="J189" s="222">
        <v>1105</v>
      </c>
    </row>
    <row r="190" spans="1:10" ht="12.75">
      <c r="A190" s="87"/>
      <c r="B190" s="117" t="s">
        <v>178</v>
      </c>
      <c r="C190" s="127">
        <v>871</v>
      </c>
      <c r="D190" s="116" t="s">
        <v>370</v>
      </c>
      <c r="E190" s="116" t="s">
        <v>362</v>
      </c>
      <c r="F190" s="116" t="s">
        <v>369</v>
      </c>
      <c r="G190" s="116" t="s">
        <v>157</v>
      </c>
      <c r="H190" s="116" t="s">
        <v>197</v>
      </c>
      <c r="I190" s="125">
        <v>800</v>
      </c>
      <c r="J190" s="222">
        <v>119.1</v>
      </c>
    </row>
    <row r="191" spans="1:10" ht="12.75">
      <c r="A191" s="87"/>
      <c r="B191" s="255" t="s">
        <v>346</v>
      </c>
      <c r="C191" s="312">
        <v>871</v>
      </c>
      <c r="D191" s="256" t="s">
        <v>370</v>
      </c>
      <c r="E191" s="256" t="s">
        <v>362</v>
      </c>
      <c r="F191" s="257"/>
      <c r="G191" s="257"/>
      <c r="H191" s="257"/>
      <c r="I191" s="257"/>
      <c r="J191" s="254">
        <f>J192+J197</f>
        <v>594</v>
      </c>
    </row>
    <row r="192" spans="1:10" ht="21.75">
      <c r="A192" s="87"/>
      <c r="B192" s="251" t="s">
        <v>344</v>
      </c>
      <c r="C192" s="157">
        <v>871</v>
      </c>
      <c r="D192" s="98" t="s">
        <v>370</v>
      </c>
      <c r="E192" s="98" t="s">
        <v>362</v>
      </c>
      <c r="F192" s="98" t="s">
        <v>369</v>
      </c>
      <c r="G192" s="98"/>
      <c r="H192" s="98"/>
      <c r="I192" s="98"/>
      <c r="J192" s="151">
        <f>J193</f>
        <v>440.59999999999997</v>
      </c>
    </row>
    <row r="193" spans="1:10" ht="42.75">
      <c r="A193" s="87"/>
      <c r="B193" s="252" t="s">
        <v>347</v>
      </c>
      <c r="C193" s="165">
        <v>871</v>
      </c>
      <c r="D193" s="130" t="s">
        <v>370</v>
      </c>
      <c r="E193" s="130" t="s">
        <v>362</v>
      </c>
      <c r="F193" s="130" t="s">
        <v>369</v>
      </c>
      <c r="G193" s="130" t="s">
        <v>145</v>
      </c>
      <c r="H193" s="130"/>
      <c r="I193" s="130"/>
      <c r="J193" s="166">
        <f>J194</f>
        <v>440.59999999999997</v>
      </c>
    </row>
    <row r="194" spans="1:10" ht="21.75">
      <c r="A194" s="87"/>
      <c r="B194" s="104" t="s">
        <v>196</v>
      </c>
      <c r="C194" s="172">
        <v>871</v>
      </c>
      <c r="D194" s="101" t="s">
        <v>370</v>
      </c>
      <c r="E194" s="101" t="s">
        <v>362</v>
      </c>
      <c r="F194" s="101" t="s">
        <v>369</v>
      </c>
      <c r="G194" s="101" t="s">
        <v>145</v>
      </c>
      <c r="H194" s="101" t="s">
        <v>197</v>
      </c>
      <c r="I194" s="126"/>
      <c r="J194" s="202">
        <f>J195+J196</f>
        <v>440.59999999999997</v>
      </c>
    </row>
    <row r="195" spans="1:10" ht="45">
      <c r="A195" s="87"/>
      <c r="B195" s="118" t="s">
        <v>152</v>
      </c>
      <c r="C195" s="148">
        <v>871</v>
      </c>
      <c r="D195" s="116" t="s">
        <v>370</v>
      </c>
      <c r="E195" s="116" t="s">
        <v>362</v>
      </c>
      <c r="F195" s="116" t="s">
        <v>369</v>
      </c>
      <c r="G195" s="116" t="s">
        <v>145</v>
      </c>
      <c r="H195" s="116" t="s">
        <v>197</v>
      </c>
      <c r="I195" s="125">
        <v>100</v>
      </c>
      <c r="J195" s="222">
        <v>379.2</v>
      </c>
    </row>
    <row r="196" spans="1:10" ht="22.5">
      <c r="A196" s="87"/>
      <c r="B196" s="169" t="s">
        <v>190</v>
      </c>
      <c r="C196" s="234">
        <v>871</v>
      </c>
      <c r="D196" s="116" t="s">
        <v>370</v>
      </c>
      <c r="E196" s="116" t="s">
        <v>362</v>
      </c>
      <c r="F196" s="116" t="s">
        <v>369</v>
      </c>
      <c r="G196" s="116" t="s">
        <v>145</v>
      </c>
      <c r="H196" s="116" t="s">
        <v>197</v>
      </c>
      <c r="I196" s="125">
        <v>200</v>
      </c>
      <c r="J196" s="222">
        <v>61.4</v>
      </c>
    </row>
    <row r="197" spans="1:10" ht="12.75">
      <c r="A197" s="87"/>
      <c r="B197" s="258" t="s">
        <v>247</v>
      </c>
      <c r="C197" s="313">
        <v>871</v>
      </c>
      <c r="D197" s="176" t="s">
        <v>370</v>
      </c>
      <c r="E197" s="176" t="s">
        <v>362</v>
      </c>
      <c r="F197" s="176" t="s">
        <v>93</v>
      </c>
      <c r="G197" s="176"/>
      <c r="H197" s="176"/>
      <c r="I197" s="176"/>
      <c r="J197" s="182">
        <f>J198</f>
        <v>153.4</v>
      </c>
    </row>
    <row r="198" spans="1:10" ht="12.75">
      <c r="A198" s="87"/>
      <c r="B198" s="264" t="s">
        <v>249</v>
      </c>
      <c r="C198" s="314">
        <v>871</v>
      </c>
      <c r="D198" s="214" t="s">
        <v>370</v>
      </c>
      <c r="E198" s="214" t="s">
        <v>362</v>
      </c>
      <c r="F198" s="214" t="s">
        <v>93</v>
      </c>
      <c r="G198" s="214" t="s">
        <v>250</v>
      </c>
      <c r="H198" s="214"/>
      <c r="I198" s="214"/>
      <c r="J198" s="215">
        <f>J199+J201</f>
        <v>153.4</v>
      </c>
    </row>
    <row r="199" spans="1:10" ht="53.25">
      <c r="A199" s="87"/>
      <c r="B199" s="261" t="s">
        <v>348</v>
      </c>
      <c r="C199" s="223">
        <v>871</v>
      </c>
      <c r="D199" s="262" t="s">
        <v>370</v>
      </c>
      <c r="E199" s="262" t="s">
        <v>362</v>
      </c>
      <c r="F199" s="262" t="s">
        <v>93</v>
      </c>
      <c r="G199" s="262" t="s">
        <v>250</v>
      </c>
      <c r="H199" s="262" t="s">
        <v>349</v>
      </c>
      <c r="I199" s="262"/>
      <c r="J199" s="263">
        <f>J200</f>
        <v>140.5</v>
      </c>
    </row>
    <row r="200" spans="1:10" ht="12.75">
      <c r="A200" s="87"/>
      <c r="B200" s="259" t="s">
        <v>350</v>
      </c>
      <c r="C200" s="315">
        <v>871</v>
      </c>
      <c r="D200" s="179" t="s">
        <v>370</v>
      </c>
      <c r="E200" s="179" t="s">
        <v>362</v>
      </c>
      <c r="F200" s="179" t="s">
        <v>93</v>
      </c>
      <c r="G200" s="179" t="s">
        <v>250</v>
      </c>
      <c r="H200" s="179" t="s">
        <v>349</v>
      </c>
      <c r="I200" s="179" t="s">
        <v>340</v>
      </c>
      <c r="J200" s="180">
        <v>140.5</v>
      </c>
    </row>
    <row r="201" spans="1:10" ht="12.75">
      <c r="A201" s="87"/>
      <c r="B201" s="261" t="s">
        <v>351</v>
      </c>
      <c r="C201" s="223">
        <v>871</v>
      </c>
      <c r="D201" s="262" t="s">
        <v>370</v>
      </c>
      <c r="E201" s="262" t="s">
        <v>362</v>
      </c>
      <c r="F201" s="262" t="s">
        <v>93</v>
      </c>
      <c r="G201" s="262" t="s">
        <v>250</v>
      </c>
      <c r="H201" s="262" t="s">
        <v>352</v>
      </c>
      <c r="I201" s="262"/>
      <c r="J201" s="263">
        <f>J202</f>
        <v>12.9</v>
      </c>
    </row>
    <row r="202" spans="1:10" ht="45">
      <c r="A202" s="87"/>
      <c r="B202" s="177" t="s">
        <v>353</v>
      </c>
      <c r="C202" s="317">
        <v>871</v>
      </c>
      <c r="D202" s="179" t="s">
        <v>370</v>
      </c>
      <c r="E202" s="179" t="s">
        <v>362</v>
      </c>
      <c r="F202" s="179" t="s">
        <v>93</v>
      </c>
      <c r="G202" s="179" t="s">
        <v>250</v>
      </c>
      <c r="H202" s="179" t="s">
        <v>352</v>
      </c>
      <c r="I202" s="179" t="s">
        <v>174</v>
      </c>
      <c r="J202" s="180">
        <v>12.9</v>
      </c>
    </row>
    <row r="203" spans="1:10" ht="12.75">
      <c r="A203" s="87"/>
      <c r="B203" s="260" t="s">
        <v>354</v>
      </c>
      <c r="C203" s="145">
        <v>871</v>
      </c>
      <c r="D203" s="96" t="s">
        <v>370</v>
      </c>
      <c r="E203" s="96" t="s">
        <v>366</v>
      </c>
      <c r="F203" s="96"/>
      <c r="G203" s="96"/>
      <c r="H203" s="96"/>
      <c r="I203" s="96"/>
      <c r="J203" s="155">
        <f>J204</f>
        <v>200</v>
      </c>
    </row>
    <row r="204" spans="1:10" ht="21.75">
      <c r="A204" s="87"/>
      <c r="B204" s="251" t="s">
        <v>344</v>
      </c>
      <c r="C204" s="157">
        <v>871</v>
      </c>
      <c r="D204" s="98" t="s">
        <v>370</v>
      </c>
      <c r="E204" s="98" t="s">
        <v>366</v>
      </c>
      <c r="F204" s="98" t="s">
        <v>369</v>
      </c>
      <c r="G204" s="98"/>
      <c r="H204" s="98"/>
      <c r="I204" s="98"/>
      <c r="J204" s="151">
        <f>J205</f>
        <v>200</v>
      </c>
    </row>
    <row r="205" spans="1:10" ht="52.5">
      <c r="A205" s="87"/>
      <c r="B205" s="230" t="s">
        <v>223</v>
      </c>
      <c r="C205" s="232">
        <v>871</v>
      </c>
      <c r="D205" s="130" t="s">
        <v>370</v>
      </c>
      <c r="E205" s="130" t="s">
        <v>366</v>
      </c>
      <c r="F205" s="130" t="s">
        <v>369</v>
      </c>
      <c r="G205" s="130" t="s">
        <v>171</v>
      </c>
      <c r="H205" s="130"/>
      <c r="I205" s="130"/>
      <c r="J205" s="166">
        <f>J206</f>
        <v>200</v>
      </c>
    </row>
    <row r="206" spans="1:10" ht="12.75">
      <c r="A206" s="87"/>
      <c r="B206" s="104" t="s">
        <v>355</v>
      </c>
      <c r="C206" s="172">
        <v>871</v>
      </c>
      <c r="D206" s="101" t="s">
        <v>370</v>
      </c>
      <c r="E206" s="101" t="s">
        <v>366</v>
      </c>
      <c r="F206" s="101" t="s">
        <v>369</v>
      </c>
      <c r="G206" s="101" t="s">
        <v>171</v>
      </c>
      <c r="H206" s="101" t="s">
        <v>356</v>
      </c>
      <c r="I206" s="101"/>
      <c r="J206" s="202">
        <f>J207</f>
        <v>200</v>
      </c>
    </row>
    <row r="207" spans="1:10" ht="22.5">
      <c r="A207" s="87"/>
      <c r="B207" s="169" t="s">
        <v>190</v>
      </c>
      <c r="C207" s="234">
        <v>871</v>
      </c>
      <c r="D207" s="116" t="s">
        <v>370</v>
      </c>
      <c r="E207" s="116" t="s">
        <v>366</v>
      </c>
      <c r="F207" s="116" t="s">
        <v>369</v>
      </c>
      <c r="G207" s="116" t="s">
        <v>171</v>
      </c>
      <c r="H207" s="116" t="s">
        <v>356</v>
      </c>
      <c r="I207" s="125">
        <v>200</v>
      </c>
      <c r="J207" s="222">
        <v>200</v>
      </c>
    </row>
    <row r="208" spans="1:10" ht="12.75">
      <c r="A208" s="87"/>
      <c r="B208" s="319" t="s">
        <v>224</v>
      </c>
      <c r="C208" s="318">
        <v>871</v>
      </c>
      <c r="D208" s="235" t="s">
        <v>11</v>
      </c>
      <c r="E208" s="238"/>
      <c r="F208" s="95"/>
      <c r="G208" s="95"/>
      <c r="H208" s="95"/>
      <c r="I208" s="95"/>
      <c r="J208" s="217">
        <f>J209</f>
        <v>2223.9</v>
      </c>
    </row>
    <row r="209" spans="1:10" ht="12.75">
      <c r="A209" s="87"/>
      <c r="B209" s="134" t="s">
        <v>225</v>
      </c>
      <c r="C209" s="145">
        <v>871</v>
      </c>
      <c r="D209" s="237" t="s">
        <v>11</v>
      </c>
      <c r="E209" s="237" t="s">
        <v>362</v>
      </c>
      <c r="F209" s="96"/>
      <c r="G209" s="96"/>
      <c r="H209" s="96"/>
      <c r="I209" s="96"/>
      <c r="J209" s="155">
        <f>J210</f>
        <v>2223.9</v>
      </c>
    </row>
    <row r="210" spans="1:10" ht="42.75">
      <c r="A210" s="87"/>
      <c r="B210" s="137" t="s">
        <v>337</v>
      </c>
      <c r="C210" s="146">
        <v>871</v>
      </c>
      <c r="D210" s="98" t="s">
        <v>11</v>
      </c>
      <c r="E210" s="98" t="s">
        <v>362</v>
      </c>
      <c r="F210" s="98" t="s">
        <v>370</v>
      </c>
      <c r="G210" s="98"/>
      <c r="H210" s="98"/>
      <c r="I210" s="98"/>
      <c r="J210" s="151">
        <f>J211</f>
        <v>2223.9</v>
      </c>
    </row>
    <row r="211" spans="1:10" ht="63.75">
      <c r="A211" s="87"/>
      <c r="B211" s="143" t="s">
        <v>227</v>
      </c>
      <c r="C211" s="147">
        <v>871</v>
      </c>
      <c r="D211" s="130" t="s">
        <v>11</v>
      </c>
      <c r="E211" s="130" t="s">
        <v>362</v>
      </c>
      <c r="F211" s="130" t="s">
        <v>370</v>
      </c>
      <c r="G211" s="130" t="s">
        <v>145</v>
      </c>
      <c r="H211" s="130"/>
      <c r="I211" s="130"/>
      <c r="J211" s="166">
        <f>J212</f>
        <v>2223.9</v>
      </c>
    </row>
    <row r="212" spans="1:10" ht="12.75">
      <c r="A212" s="87"/>
      <c r="B212" s="265" t="s">
        <v>226</v>
      </c>
      <c r="C212" s="316">
        <v>871</v>
      </c>
      <c r="D212" s="266" t="s">
        <v>11</v>
      </c>
      <c r="E212" s="266" t="s">
        <v>362</v>
      </c>
      <c r="F212" s="266" t="s">
        <v>370</v>
      </c>
      <c r="G212" s="266" t="s">
        <v>145</v>
      </c>
      <c r="H212" s="266"/>
      <c r="I212" s="266"/>
      <c r="J212" s="268">
        <f>J213</f>
        <v>2223.9</v>
      </c>
    </row>
    <row r="213" spans="1:10" ht="21.75">
      <c r="A213" s="87"/>
      <c r="B213" s="100" t="s">
        <v>196</v>
      </c>
      <c r="C213" s="144">
        <v>871</v>
      </c>
      <c r="D213" s="101" t="s">
        <v>11</v>
      </c>
      <c r="E213" s="101" t="s">
        <v>362</v>
      </c>
      <c r="F213" s="101" t="s">
        <v>370</v>
      </c>
      <c r="G213" s="101" t="s">
        <v>145</v>
      </c>
      <c r="H213" s="101" t="s">
        <v>197</v>
      </c>
      <c r="I213" s="101"/>
      <c r="J213" s="202">
        <f>J214+J215+J216</f>
        <v>2223.9</v>
      </c>
    </row>
    <row r="214" spans="1:10" ht="45">
      <c r="A214" s="87"/>
      <c r="B214" s="118" t="s">
        <v>152</v>
      </c>
      <c r="C214" s="148">
        <v>871</v>
      </c>
      <c r="D214" s="116" t="s">
        <v>11</v>
      </c>
      <c r="E214" s="116" t="s">
        <v>362</v>
      </c>
      <c r="F214" s="116" t="s">
        <v>370</v>
      </c>
      <c r="G214" s="116" t="s">
        <v>145</v>
      </c>
      <c r="H214" s="116" t="s">
        <v>197</v>
      </c>
      <c r="I214" s="125">
        <v>100</v>
      </c>
      <c r="J214" s="222">
        <v>1790.8</v>
      </c>
    </row>
    <row r="215" spans="1:10" ht="22.5">
      <c r="A215" s="87"/>
      <c r="B215" s="169" t="s">
        <v>190</v>
      </c>
      <c r="C215" s="234">
        <v>871</v>
      </c>
      <c r="D215" s="116" t="s">
        <v>11</v>
      </c>
      <c r="E215" s="116" t="s">
        <v>362</v>
      </c>
      <c r="F215" s="116" t="s">
        <v>370</v>
      </c>
      <c r="G215" s="116" t="s">
        <v>145</v>
      </c>
      <c r="H215" s="116" t="s">
        <v>197</v>
      </c>
      <c r="I215" s="125">
        <v>200</v>
      </c>
      <c r="J215" s="222">
        <v>432</v>
      </c>
    </row>
    <row r="216" spans="1:10" ht="12.75">
      <c r="A216" s="87"/>
      <c r="B216" s="117" t="s">
        <v>178</v>
      </c>
      <c r="C216" s="127">
        <v>871</v>
      </c>
      <c r="D216" s="116" t="s">
        <v>11</v>
      </c>
      <c r="E216" s="116" t="s">
        <v>362</v>
      </c>
      <c r="F216" s="116" t="s">
        <v>370</v>
      </c>
      <c r="G216" s="116" t="s">
        <v>145</v>
      </c>
      <c r="H216" s="116" t="s">
        <v>197</v>
      </c>
      <c r="I216" s="125">
        <v>800</v>
      </c>
      <c r="J216" s="222">
        <v>1.1</v>
      </c>
    </row>
    <row r="217" spans="1:10" ht="13.5" customHeight="1">
      <c r="A217" s="290">
        <v>2</v>
      </c>
      <c r="B217" s="296" t="s">
        <v>238</v>
      </c>
      <c r="C217" s="297">
        <v>872</v>
      </c>
      <c r="D217" s="526"/>
      <c r="E217" s="527"/>
      <c r="F217" s="527"/>
      <c r="G217" s="527"/>
      <c r="H217" s="527"/>
      <c r="I217" s="528"/>
      <c r="J217" s="298">
        <f>J218</f>
        <v>369.3</v>
      </c>
    </row>
    <row r="218" spans="1:10" ht="13.5" customHeight="1">
      <c r="A218" s="87"/>
      <c r="B218" s="102" t="s">
        <v>141</v>
      </c>
      <c r="C218" s="299" t="s">
        <v>239</v>
      </c>
      <c r="D218" s="95" t="s">
        <v>362</v>
      </c>
      <c r="E218" s="95"/>
      <c r="F218" s="95"/>
      <c r="G218" s="95"/>
      <c r="H218" s="95"/>
      <c r="I218" s="114"/>
      <c r="J218" s="217">
        <f>J219+J226</f>
        <v>369.3</v>
      </c>
    </row>
    <row r="219" spans="1:10" s="295" customFormat="1" ht="34.5" customHeight="1">
      <c r="A219" s="294"/>
      <c r="B219" s="107" t="s">
        <v>12</v>
      </c>
      <c r="C219" s="154" t="s">
        <v>239</v>
      </c>
      <c r="D219" s="96" t="s">
        <v>362</v>
      </c>
      <c r="E219" s="96" t="s">
        <v>363</v>
      </c>
      <c r="F219" s="96"/>
      <c r="G219" s="96"/>
      <c r="H219" s="96"/>
      <c r="I219" s="115"/>
      <c r="J219" s="155">
        <f>J220</f>
        <v>269.3</v>
      </c>
    </row>
    <row r="220" spans="1:10" s="295" customFormat="1" ht="30.75" customHeight="1">
      <c r="A220" s="294"/>
      <c r="B220" s="103" t="s">
        <v>142</v>
      </c>
      <c r="C220" s="300" t="s">
        <v>239</v>
      </c>
      <c r="D220" s="98" t="s">
        <v>362</v>
      </c>
      <c r="E220" s="98" t="s">
        <v>363</v>
      </c>
      <c r="F220" s="98" t="s">
        <v>143</v>
      </c>
      <c r="G220" s="98"/>
      <c r="H220" s="98"/>
      <c r="I220" s="110"/>
      <c r="J220" s="159">
        <f>J221</f>
        <v>269.3</v>
      </c>
    </row>
    <row r="221" spans="1:10" s="295" customFormat="1" ht="30.75" customHeight="1">
      <c r="A221" s="294"/>
      <c r="B221" s="129" t="s">
        <v>148</v>
      </c>
      <c r="C221" s="301" t="s">
        <v>239</v>
      </c>
      <c r="D221" s="130" t="s">
        <v>362</v>
      </c>
      <c r="E221" s="130" t="s">
        <v>363</v>
      </c>
      <c r="F221" s="130" t="s">
        <v>143</v>
      </c>
      <c r="G221" s="130" t="s">
        <v>145</v>
      </c>
      <c r="H221" s="130"/>
      <c r="I221" s="131"/>
      <c r="J221" s="161">
        <f>J222+J224</f>
        <v>269.3</v>
      </c>
    </row>
    <row r="222" spans="1:10" s="295" customFormat="1" ht="30.75" customHeight="1">
      <c r="A222" s="294"/>
      <c r="B222" s="128" t="s">
        <v>146</v>
      </c>
      <c r="C222" s="162" t="s">
        <v>239</v>
      </c>
      <c r="D222" s="112" t="s">
        <v>362</v>
      </c>
      <c r="E222" s="112" t="s">
        <v>363</v>
      </c>
      <c r="F222" s="112" t="s">
        <v>143</v>
      </c>
      <c r="G222" s="112" t="s">
        <v>145</v>
      </c>
      <c r="H222" s="112" t="s">
        <v>147</v>
      </c>
      <c r="I222" s="112"/>
      <c r="J222" s="163">
        <f>J223</f>
        <v>259.2</v>
      </c>
    </row>
    <row r="223" spans="1:10" s="295" customFormat="1" ht="46.5" customHeight="1">
      <c r="A223" s="294"/>
      <c r="B223" s="118" t="s">
        <v>152</v>
      </c>
      <c r="C223" s="148" t="s">
        <v>239</v>
      </c>
      <c r="D223" s="116" t="s">
        <v>362</v>
      </c>
      <c r="E223" s="116" t="s">
        <v>363</v>
      </c>
      <c r="F223" s="116" t="s">
        <v>143</v>
      </c>
      <c r="G223" s="116" t="s">
        <v>145</v>
      </c>
      <c r="H223" s="116" t="s">
        <v>147</v>
      </c>
      <c r="I223" s="116">
        <v>100</v>
      </c>
      <c r="J223" s="156">
        <v>259.2</v>
      </c>
    </row>
    <row r="224" spans="1:10" s="295" customFormat="1" ht="30.75" customHeight="1">
      <c r="A224" s="294"/>
      <c r="B224" s="133" t="s">
        <v>150</v>
      </c>
      <c r="C224" s="241" t="s">
        <v>239</v>
      </c>
      <c r="D224" s="112" t="s">
        <v>362</v>
      </c>
      <c r="E224" s="112" t="s">
        <v>363</v>
      </c>
      <c r="F224" s="112" t="s">
        <v>143</v>
      </c>
      <c r="G224" s="112" t="s">
        <v>145</v>
      </c>
      <c r="H224" s="112" t="s">
        <v>149</v>
      </c>
      <c r="I224" s="112"/>
      <c r="J224" s="163">
        <f>J225</f>
        <v>10.1</v>
      </c>
    </row>
    <row r="225" spans="1:10" s="295" customFormat="1" ht="14.25" customHeight="1">
      <c r="A225" s="294"/>
      <c r="B225" s="108" t="s">
        <v>176</v>
      </c>
      <c r="C225" s="111" t="s">
        <v>239</v>
      </c>
      <c r="D225" s="116" t="s">
        <v>362</v>
      </c>
      <c r="E225" s="116" t="s">
        <v>363</v>
      </c>
      <c r="F225" s="116" t="s">
        <v>143</v>
      </c>
      <c r="G225" s="116" t="s">
        <v>145</v>
      </c>
      <c r="H225" s="116" t="s">
        <v>149</v>
      </c>
      <c r="I225" s="111" t="s">
        <v>151</v>
      </c>
      <c r="J225" s="222">
        <v>10.1</v>
      </c>
    </row>
    <row r="226" spans="1:10" s="295" customFormat="1" ht="13.5" customHeight="1">
      <c r="A226" s="294"/>
      <c r="B226" s="134" t="s">
        <v>372</v>
      </c>
      <c r="C226" s="145" t="s">
        <v>239</v>
      </c>
      <c r="D226" s="96" t="s">
        <v>362</v>
      </c>
      <c r="E226" s="96" t="s">
        <v>195</v>
      </c>
      <c r="F226" s="96"/>
      <c r="G226" s="96"/>
      <c r="H226" s="96"/>
      <c r="I226" s="123"/>
      <c r="J226" s="155">
        <f>J227</f>
        <v>100</v>
      </c>
    </row>
    <row r="227" spans="1:10" s="295" customFormat="1" ht="21" customHeight="1">
      <c r="A227" s="294"/>
      <c r="B227" s="97" t="s">
        <v>142</v>
      </c>
      <c r="C227" s="302" t="s">
        <v>239</v>
      </c>
      <c r="D227" s="98" t="s">
        <v>362</v>
      </c>
      <c r="E227" s="98" t="s">
        <v>195</v>
      </c>
      <c r="F227" s="98" t="s">
        <v>143</v>
      </c>
      <c r="G227" s="98"/>
      <c r="H227" s="98"/>
      <c r="I227" s="110"/>
      <c r="J227" s="151">
        <f>J228</f>
        <v>100</v>
      </c>
    </row>
    <row r="228" spans="1:10" s="295" customFormat="1" ht="19.5" customHeight="1">
      <c r="A228" s="294"/>
      <c r="B228" s="171" t="s">
        <v>144</v>
      </c>
      <c r="C228" s="303" t="s">
        <v>239</v>
      </c>
      <c r="D228" s="130" t="s">
        <v>362</v>
      </c>
      <c r="E228" s="130" t="s">
        <v>195</v>
      </c>
      <c r="F228" s="130" t="s">
        <v>143</v>
      </c>
      <c r="G228" s="130" t="s">
        <v>145</v>
      </c>
      <c r="H228" s="130"/>
      <c r="I228" s="131"/>
      <c r="J228" s="166">
        <f>J229</f>
        <v>100</v>
      </c>
    </row>
    <row r="229" spans="1:10" s="295" customFormat="1" ht="39.75" customHeight="1">
      <c r="A229" s="294"/>
      <c r="B229" s="113" t="s">
        <v>209</v>
      </c>
      <c r="C229" s="144" t="s">
        <v>239</v>
      </c>
      <c r="D229" s="101" t="s">
        <v>362</v>
      </c>
      <c r="E229" s="101" t="s">
        <v>195</v>
      </c>
      <c r="F229" s="101" t="s">
        <v>143</v>
      </c>
      <c r="G229" s="101" t="s">
        <v>145</v>
      </c>
      <c r="H229" s="101" t="s">
        <v>198</v>
      </c>
      <c r="I229" s="112"/>
      <c r="J229" s="202">
        <f>J230</f>
        <v>100</v>
      </c>
    </row>
    <row r="230" spans="1:10" s="295" customFormat="1" ht="30" customHeight="1">
      <c r="A230" s="294"/>
      <c r="B230" s="169" t="s">
        <v>190</v>
      </c>
      <c r="C230" s="234" t="s">
        <v>239</v>
      </c>
      <c r="D230" s="116" t="s">
        <v>362</v>
      </c>
      <c r="E230" s="116" t="s">
        <v>195</v>
      </c>
      <c r="F230" s="116" t="s">
        <v>143</v>
      </c>
      <c r="G230" s="116" t="s">
        <v>145</v>
      </c>
      <c r="H230" s="116" t="s">
        <v>198</v>
      </c>
      <c r="I230" s="116">
        <v>200</v>
      </c>
      <c r="J230" s="156">
        <v>100</v>
      </c>
    </row>
    <row r="231" spans="1:10" ht="12.75">
      <c r="A231" s="87"/>
      <c r="B231" s="139" t="s">
        <v>228</v>
      </c>
      <c r="C231" s="139"/>
      <c r="D231" s="139"/>
      <c r="E231" s="139"/>
      <c r="F231" s="139"/>
      <c r="G231" s="139"/>
      <c r="H231" s="139"/>
      <c r="I231" s="139"/>
      <c r="J231" s="269">
        <f>J217+J9</f>
        <v>21969.2</v>
      </c>
    </row>
    <row r="232" spans="2:10" ht="12.75">
      <c r="B232" s="119"/>
      <c r="C232" s="119"/>
      <c r="D232" s="121"/>
      <c r="E232" s="121"/>
      <c r="F232" s="121"/>
      <c r="G232" s="121"/>
      <c r="H232" s="121"/>
      <c r="I232" s="83"/>
      <c r="J232" s="219"/>
    </row>
  </sheetData>
  <sheetProtection/>
  <mergeCells count="12">
    <mergeCell ref="G1:I1"/>
    <mergeCell ref="A5:I5"/>
    <mergeCell ref="D2:J2"/>
    <mergeCell ref="D3:J3"/>
    <mergeCell ref="D9:I9"/>
    <mergeCell ref="D217:I217"/>
    <mergeCell ref="D7:I7"/>
    <mergeCell ref="J7:J8"/>
    <mergeCell ref="F8:H8"/>
    <mergeCell ref="A4:J4"/>
    <mergeCell ref="A7:A8"/>
    <mergeCell ref="B7:B8"/>
  </mergeCells>
  <printOptions/>
  <pageMargins left="0.69" right="0.26" top="0.33" bottom="0.32" header="0.28" footer="0.17"/>
  <pageSetup horizontalDpi="600" verticalDpi="600" orientation="portrait" paperSize="9" scale="91" r:id="rId1"/>
  <headerFooter alignWithMargins="0">
    <oddFooter>&amp;R&amp;F</oddFooter>
  </headerFooter>
  <ignoredErrors>
    <ignoredError sqref="D219:I225" numberStoredAsText="1"/>
    <ignoredError sqref="J221 J21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K237"/>
  <sheetViews>
    <sheetView zoomScalePageLayoutView="0" workbookViewId="0" topLeftCell="A192">
      <selection activeCell="G46" sqref="G46"/>
    </sheetView>
  </sheetViews>
  <sheetFormatPr defaultColWidth="9.140625" defaultRowHeight="12.75"/>
  <cols>
    <col min="1" max="1" width="6.140625" style="1" customWidth="1"/>
    <col min="2" max="2" width="52.28125" style="1" customWidth="1"/>
    <col min="3" max="3" width="4.7109375" style="1" customWidth="1"/>
    <col min="4" max="4" width="4.57421875" style="1" customWidth="1"/>
    <col min="5" max="5" width="3.7109375" style="1" customWidth="1"/>
    <col min="6" max="6" width="9.28125" style="1" customWidth="1"/>
    <col min="7" max="7" width="5.28125" style="1" customWidth="1"/>
    <col min="8" max="8" width="10.28125" style="1" customWidth="1"/>
    <col min="9" max="16384" width="9.140625" style="1" customWidth="1"/>
  </cols>
  <sheetData>
    <row r="1" ht="12.75">
      <c r="J1" s="1" t="s">
        <v>13</v>
      </c>
    </row>
    <row r="2" spans="4:11" ht="51" customHeight="1">
      <c r="D2" s="5"/>
      <c r="E2" s="5"/>
      <c r="F2" s="5"/>
      <c r="G2" s="538" t="s">
        <v>99</v>
      </c>
      <c r="H2" s="538"/>
      <c r="I2" s="538"/>
      <c r="J2" s="538"/>
      <c r="K2" s="538"/>
    </row>
    <row r="3" spans="8:11" ht="12.75">
      <c r="H3" s="35" t="s">
        <v>243</v>
      </c>
      <c r="I3" s="35"/>
      <c r="J3" s="35"/>
      <c r="K3" s="35"/>
    </row>
    <row r="4" spans="1:11" ht="15.75">
      <c r="A4" s="537" t="s">
        <v>8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</row>
    <row r="5" spans="1:11" ht="15.75">
      <c r="A5" s="537" t="s">
        <v>109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</row>
    <row r="6" ht="12.75">
      <c r="K6" s="1" t="s">
        <v>374</v>
      </c>
    </row>
    <row r="7" spans="1:11" ht="30" customHeight="1">
      <c r="A7" s="516" t="s">
        <v>126</v>
      </c>
      <c r="B7" s="521" t="s">
        <v>391</v>
      </c>
      <c r="C7" s="539" t="s">
        <v>373</v>
      </c>
      <c r="D7" s="517" t="s">
        <v>139</v>
      </c>
      <c r="E7" s="517"/>
      <c r="F7" s="517"/>
      <c r="G7" s="517"/>
      <c r="H7" s="517"/>
      <c r="I7" s="517"/>
      <c r="J7" s="518" t="s">
        <v>108</v>
      </c>
      <c r="K7" s="518" t="s">
        <v>229</v>
      </c>
    </row>
    <row r="8" spans="1:11" ht="60.75" customHeight="1">
      <c r="A8" s="516"/>
      <c r="B8" s="522"/>
      <c r="C8" s="539"/>
      <c r="D8" s="291" t="s">
        <v>394</v>
      </c>
      <c r="E8" s="291" t="s">
        <v>393</v>
      </c>
      <c r="F8" s="517" t="s">
        <v>392</v>
      </c>
      <c r="G8" s="517"/>
      <c r="H8" s="517"/>
      <c r="I8" s="291" t="s">
        <v>140</v>
      </c>
      <c r="J8" s="518"/>
      <c r="K8" s="518"/>
    </row>
    <row r="9" spans="1:11" ht="24" customHeight="1">
      <c r="A9" s="290">
        <v>1</v>
      </c>
      <c r="B9" s="286" t="s">
        <v>9</v>
      </c>
      <c r="C9" s="287">
        <v>871</v>
      </c>
      <c r="D9" s="288"/>
      <c r="E9" s="288"/>
      <c r="F9" s="287"/>
      <c r="G9" s="287"/>
      <c r="H9" s="287"/>
      <c r="I9" s="289"/>
      <c r="J9" s="285">
        <f>J10+J73+J80+J100+J120+J171+J182+J208+J217</f>
        <v>21700.7</v>
      </c>
      <c r="K9" s="285">
        <f>K10+K73+K80+K100+K120+K171+K182+K208+K217</f>
        <v>23199.600000000002</v>
      </c>
    </row>
    <row r="10" spans="1:11" ht="12.75">
      <c r="A10" s="3"/>
      <c r="B10" s="102" t="s">
        <v>141</v>
      </c>
      <c r="C10" s="102"/>
      <c r="D10" s="95" t="s">
        <v>362</v>
      </c>
      <c r="E10" s="95"/>
      <c r="F10" s="95"/>
      <c r="G10" s="95"/>
      <c r="H10" s="95"/>
      <c r="I10" s="114"/>
      <c r="J10" s="217">
        <f>J11+J32+J39+J44+J49</f>
        <v>7163.4</v>
      </c>
      <c r="K10" s="217">
        <f>K11+K32+K39+K44+K49</f>
        <v>7122.6</v>
      </c>
    </row>
    <row r="11" spans="1:11" ht="32.25">
      <c r="A11" s="3"/>
      <c r="B11" s="134" t="s">
        <v>365</v>
      </c>
      <c r="C11" s="134"/>
      <c r="D11" s="145" t="s">
        <v>362</v>
      </c>
      <c r="E11" s="145" t="s">
        <v>366</v>
      </c>
      <c r="F11" s="145"/>
      <c r="G11" s="145"/>
      <c r="H11" s="145"/>
      <c r="I11" s="115"/>
      <c r="J11" s="155">
        <f>J12+J22</f>
        <v>5007.5</v>
      </c>
      <c r="K11" s="155">
        <f>K12+K22</f>
        <v>4819.5</v>
      </c>
    </row>
    <row r="12" spans="1:11" ht="12.75">
      <c r="A12" s="3"/>
      <c r="B12" s="135" t="s">
        <v>153</v>
      </c>
      <c r="C12" s="135"/>
      <c r="D12" s="146" t="s">
        <v>362</v>
      </c>
      <c r="E12" s="146" t="s">
        <v>366</v>
      </c>
      <c r="F12" s="146" t="s">
        <v>154</v>
      </c>
      <c r="G12" s="146"/>
      <c r="H12" s="146"/>
      <c r="I12" s="110"/>
      <c r="J12" s="151">
        <f>J13+J16</f>
        <v>5007.5</v>
      </c>
      <c r="K12" s="151">
        <f>K13+K16</f>
        <v>4819.5</v>
      </c>
    </row>
    <row r="13" spans="1:11" ht="12.75">
      <c r="A13" s="3"/>
      <c r="B13" s="141" t="s">
        <v>155</v>
      </c>
      <c r="C13" s="141"/>
      <c r="D13" s="147" t="s">
        <v>362</v>
      </c>
      <c r="E13" s="147" t="s">
        <v>366</v>
      </c>
      <c r="F13" s="147" t="s">
        <v>154</v>
      </c>
      <c r="G13" s="147" t="s">
        <v>145</v>
      </c>
      <c r="H13" s="147"/>
      <c r="I13" s="131"/>
      <c r="J13" s="166">
        <f>J14</f>
        <v>657</v>
      </c>
      <c r="K13" s="166">
        <f>K14</f>
        <v>657</v>
      </c>
    </row>
    <row r="14" spans="1:11" ht="32.25">
      <c r="A14" s="3"/>
      <c r="B14" s="100" t="s">
        <v>146</v>
      </c>
      <c r="C14" s="100"/>
      <c r="D14" s="144" t="s">
        <v>362</v>
      </c>
      <c r="E14" s="144" t="s">
        <v>366</v>
      </c>
      <c r="F14" s="144">
        <v>92</v>
      </c>
      <c r="G14" s="144" t="s">
        <v>145</v>
      </c>
      <c r="H14" s="144" t="s">
        <v>147</v>
      </c>
      <c r="I14" s="112"/>
      <c r="J14" s="202">
        <f>J15</f>
        <v>657</v>
      </c>
      <c r="K14" s="202">
        <f>K15</f>
        <v>657</v>
      </c>
    </row>
    <row r="15" spans="1:11" ht="45">
      <c r="A15" s="3"/>
      <c r="B15" s="118" t="s">
        <v>152</v>
      </c>
      <c r="C15" s="118"/>
      <c r="D15" s="148" t="s">
        <v>362</v>
      </c>
      <c r="E15" s="148" t="s">
        <v>366</v>
      </c>
      <c r="F15" s="148" t="s">
        <v>154</v>
      </c>
      <c r="G15" s="148" t="s">
        <v>145</v>
      </c>
      <c r="H15" s="148" t="s">
        <v>177</v>
      </c>
      <c r="I15" s="116" t="s">
        <v>174</v>
      </c>
      <c r="J15" s="222">
        <v>657</v>
      </c>
      <c r="K15" s="222">
        <v>657</v>
      </c>
    </row>
    <row r="16" spans="1:11" ht="12.75">
      <c r="A16" s="3"/>
      <c r="B16" s="141" t="s">
        <v>156</v>
      </c>
      <c r="C16" s="141"/>
      <c r="D16" s="130" t="s">
        <v>362</v>
      </c>
      <c r="E16" s="130" t="s">
        <v>366</v>
      </c>
      <c r="F16" s="130" t="s">
        <v>154</v>
      </c>
      <c r="G16" s="130" t="s">
        <v>157</v>
      </c>
      <c r="H16" s="130"/>
      <c r="I16" s="131"/>
      <c r="J16" s="166">
        <f>J17+J19</f>
        <v>4350.5</v>
      </c>
      <c r="K16" s="166">
        <f>K17+K19</f>
        <v>4162.5</v>
      </c>
    </row>
    <row r="17" spans="1:11" ht="32.25">
      <c r="A17" s="3"/>
      <c r="B17" s="100" t="s">
        <v>146</v>
      </c>
      <c r="C17" s="100"/>
      <c r="D17" s="101" t="s">
        <v>362</v>
      </c>
      <c r="E17" s="101" t="s">
        <v>366</v>
      </c>
      <c r="F17" s="101" t="s">
        <v>154</v>
      </c>
      <c r="G17" s="101" t="s">
        <v>157</v>
      </c>
      <c r="H17" s="101" t="s">
        <v>147</v>
      </c>
      <c r="I17" s="112"/>
      <c r="J17" s="163">
        <f>J18</f>
        <v>3217.1</v>
      </c>
      <c r="K17" s="163">
        <f>K18</f>
        <v>3217.1</v>
      </c>
    </row>
    <row r="18" spans="1:11" ht="45">
      <c r="A18" s="3"/>
      <c r="B18" s="118" t="s">
        <v>152</v>
      </c>
      <c r="C18" s="118"/>
      <c r="D18" s="116" t="s">
        <v>362</v>
      </c>
      <c r="E18" s="116" t="s">
        <v>366</v>
      </c>
      <c r="F18" s="116" t="s">
        <v>154</v>
      </c>
      <c r="G18" s="116" t="s">
        <v>157</v>
      </c>
      <c r="H18" s="116" t="s">
        <v>147</v>
      </c>
      <c r="I18" s="116" t="s">
        <v>174</v>
      </c>
      <c r="J18" s="222">
        <v>3217.1</v>
      </c>
      <c r="K18" s="222">
        <v>3217.1</v>
      </c>
    </row>
    <row r="19" spans="1:11" ht="21.75">
      <c r="A19" s="3"/>
      <c r="B19" s="113" t="s">
        <v>150</v>
      </c>
      <c r="C19" s="113"/>
      <c r="D19" s="101" t="s">
        <v>362</v>
      </c>
      <c r="E19" s="101" t="s">
        <v>366</v>
      </c>
      <c r="F19" s="101" t="s">
        <v>154</v>
      </c>
      <c r="G19" s="101" t="s">
        <v>157</v>
      </c>
      <c r="H19" s="101" t="s">
        <v>149</v>
      </c>
      <c r="I19" s="112"/>
      <c r="J19" s="202">
        <f>J20+J21</f>
        <v>1133.4</v>
      </c>
      <c r="K19" s="202">
        <f>K20+K21</f>
        <v>945.4</v>
      </c>
    </row>
    <row r="20" spans="1:11" ht="12.75">
      <c r="A20" s="3"/>
      <c r="B20" s="108" t="s">
        <v>176</v>
      </c>
      <c r="C20" s="108"/>
      <c r="D20" s="116" t="s">
        <v>362</v>
      </c>
      <c r="E20" s="116" t="s">
        <v>366</v>
      </c>
      <c r="F20" s="116" t="s">
        <v>154</v>
      </c>
      <c r="G20" s="116" t="s">
        <v>157</v>
      </c>
      <c r="H20" s="116" t="s">
        <v>149</v>
      </c>
      <c r="I20" s="116" t="s">
        <v>151</v>
      </c>
      <c r="J20" s="222">
        <v>1101.9</v>
      </c>
      <c r="K20" s="222">
        <v>913.9</v>
      </c>
    </row>
    <row r="21" spans="1:11" ht="12.75">
      <c r="A21" s="3"/>
      <c r="B21" s="117" t="s">
        <v>178</v>
      </c>
      <c r="C21" s="117"/>
      <c r="D21" s="116" t="s">
        <v>362</v>
      </c>
      <c r="E21" s="116" t="s">
        <v>366</v>
      </c>
      <c r="F21" s="116" t="s">
        <v>154</v>
      </c>
      <c r="G21" s="116" t="s">
        <v>157</v>
      </c>
      <c r="H21" s="116" t="s">
        <v>149</v>
      </c>
      <c r="I21" s="116" t="s">
        <v>175</v>
      </c>
      <c r="J21" s="222">
        <v>31.5</v>
      </c>
      <c r="K21" s="222">
        <v>31.5</v>
      </c>
    </row>
    <row r="22" spans="1:11" ht="21.75" hidden="1">
      <c r="A22" s="3"/>
      <c r="B22" s="137" t="s">
        <v>158</v>
      </c>
      <c r="C22" s="137"/>
      <c r="D22" s="98" t="s">
        <v>362</v>
      </c>
      <c r="E22" s="98" t="s">
        <v>366</v>
      </c>
      <c r="F22" s="98" t="s">
        <v>159</v>
      </c>
      <c r="G22" s="98"/>
      <c r="H22" s="98"/>
      <c r="I22" s="110"/>
      <c r="J22" s="151">
        <f>J23</f>
        <v>0</v>
      </c>
      <c r="K22" s="151">
        <f>K23</f>
        <v>0</v>
      </c>
    </row>
    <row r="23" spans="1:11" ht="42.75" hidden="1">
      <c r="A23" s="3"/>
      <c r="B23" s="143" t="s">
        <v>160</v>
      </c>
      <c r="C23" s="143"/>
      <c r="D23" s="130" t="s">
        <v>362</v>
      </c>
      <c r="E23" s="130" t="s">
        <v>366</v>
      </c>
      <c r="F23" s="130">
        <v>97</v>
      </c>
      <c r="G23" s="130">
        <v>2</v>
      </c>
      <c r="H23" s="130"/>
      <c r="I23" s="132"/>
      <c r="J23" s="166">
        <f>J24+J26+J28+J30</f>
        <v>0</v>
      </c>
      <c r="K23" s="166">
        <f>K24+K26+K28+K30</f>
        <v>0</v>
      </c>
    </row>
    <row r="24" spans="1:11" ht="32.25" hidden="1">
      <c r="A24" s="3"/>
      <c r="B24" s="100" t="s">
        <v>162</v>
      </c>
      <c r="C24" s="100"/>
      <c r="D24" s="101" t="s">
        <v>362</v>
      </c>
      <c r="E24" s="101" t="s">
        <v>366</v>
      </c>
      <c r="F24" s="101" t="s">
        <v>159</v>
      </c>
      <c r="G24" s="101" t="s">
        <v>157</v>
      </c>
      <c r="H24" s="101">
        <v>8507</v>
      </c>
      <c r="I24" s="126"/>
      <c r="J24" s="202">
        <f>J25</f>
        <v>0</v>
      </c>
      <c r="K24" s="202">
        <f>K25</f>
        <v>0</v>
      </c>
    </row>
    <row r="25" spans="1:11" ht="12.75" hidden="1">
      <c r="A25" s="3"/>
      <c r="B25" s="149" t="s">
        <v>179</v>
      </c>
      <c r="C25" s="149"/>
      <c r="D25" s="116" t="s">
        <v>362</v>
      </c>
      <c r="E25" s="116" t="s">
        <v>366</v>
      </c>
      <c r="F25" s="116" t="s">
        <v>159</v>
      </c>
      <c r="G25" s="116" t="s">
        <v>157</v>
      </c>
      <c r="H25" s="116" t="s">
        <v>163</v>
      </c>
      <c r="I25" s="127">
        <v>500</v>
      </c>
      <c r="J25" s="222"/>
      <c r="K25" s="222"/>
    </row>
    <row r="26" spans="1:11" ht="21.75" hidden="1">
      <c r="A26" s="3"/>
      <c r="B26" s="100" t="s">
        <v>164</v>
      </c>
      <c r="C26" s="100"/>
      <c r="D26" s="101" t="s">
        <v>362</v>
      </c>
      <c r="E26" s="101" t="s">
        <v>366</v>
      </c>
      <c r="F26" s="101" t="s">
        <v>159</v>
      </c>
      <c r="G26" s="101" t="s">
        <v>157</v>
      </c>
      <c r="H26" s="101">
        <v>8510</v>
      </c>
      <c r="I26" s="126"/>
      <c r="J26" s="202">
        <f>J27</f>
        <v>0</v>
      </c>
      <c r="K26" s="202">
        <f>K27</f>
        <v>0</v>
      </c>
    </row>
    <row r="27" spans="1:11" ht="12.75" hidden="1">
      <c r="A27" s="3"/>
      <c r="B27" s="149" t="s">
        <v>179</v>
      </c>
      <c r="C27" s="149"/>
      <c r="D27" s="116" t="s">
        <v>362</v>
      </c>
      <c r="E27" s="116" t="s">
        <v>366</v>
      </c>
      <c r="F27" s="116" t="s">
        <v>159</v>
      </c>
      <c r="G27" s="116" t="s">
        <v>157</v>
      </c>
      <c r="H27" s="116" t="s">
        <v>165</v>
      </c>
      <c r="I27" s="127">
        <v>500</v>
      </c>
      <c r="J27" s="222"/>
      <c r="K27" s="222"/>
    </row>
    <row r="28" spans="1:11" ht="21.75" hidden="1">
      <c r="A28" s="3"/>
      <c r="B28" s="100" t="s">
        <v>166</v>
      </c>
      <c r="C28" s="100"/>
      <c r="D28" s="101" t="s">
        <v>362</v>
      </c>
      <c r="E28" s="101" t="s">
        <v>366</v>
      </c>
      <c r="F28" s="101" t="s">
        <v>159</v>
      </c>
      <c r="G28" s="101" t="s">
        <v>157</v>
      </c>
      <c r="H28" s="101">
        <v>8511</v>
      </c>
      <c r="I28" s="126"/>
      <c r="J28" s="202">
        <f>J29</f>
        <v>0</v>
      </c>
      <c r="K28" s="202">
        <f>K29</f>
        <v>0</v>
      </c>
    </row>
    <row r="29" spans="1:11" ht="12.75" hidden="1">
      <c r="A29" s="3"/>
      <c r="B29" s="149" t="s">
        <v>179</v>
      </c>
      <c r="C29" s="149"/>
      <c r="D29" s="116" t="s">
        <v>362</v>
      </c>
      <c r="E29" s="116" t="s">
        <v>366</v>
      </c>
      <c r="F29" s="116" t="s">
        <v>159</v>
      </c>
      <c r="G29" s="116" t="s">
        <v>157</v>
      </c>
      <c r="H29" s="116" t="s">
        <v>167</v>
      </c>
      <c r="I29" s="127">
        <v>500</v>
      </c>
      <c r="J29" s="222"/>
      <c r="K29" s="222"/>
    </row>
    <row r="30" spans="1:11" ht="21.75" hidden="1">
      <c r="A30" s="3"/>
      <c r="B30" s="100" t="s">
        <v>168</v>
      </c>
      <c r="C30" s="100"/>
      <c r="D30" s="101" t="s">
        <v>362</v>
      </c>
      <c r="E30" s="101" t="s">
        <v>366</v>
      </c>
      <c r="F30" s="101" t="s">
        <v>159</v>
      </c>
      <c r="G30" s="101" t="s">
        <v>157</v>
      </c>
      <c r="H30" s="101" t="s">
        <v>169</v>
      </c>
      <c r="I30" s="126"/>
      <c r="J30" s="202">
        <f>J31</f>
        <v>0</v>
      </c>
      <c r="K30" s="202">
        <f>K31</f>
        <v>0</v>
      </c>
    </row>
    <row r="31" spans="1:11" ht="12.75" hidden="1">
      <c r="A31" s="3"/>
      <c r="B31" s="149" t="s">
        <v>179</v>
      </c>
      <c r="C31" s="149"/>
      <c r="D31" s="116" t="s">
        <v>362</v>
      </c>
      <c r="E31" s="116" t="s">
        <v>366</v>
      </c>
      <c r="F31" s="116" t="s">
        <v>159</v>
      </c>
      <c r="G31" s="116" t="s">
        <v>157</v>
      </c>
      <c r="H31" s="116" t="s">
        <v>169</v>
      </c>
      <c r="I31" s="127">
        <v>500</v>
      </c>
      <c r="J31" s="222"/>
      <c r="K31" s="222"/>
    </row>
    <row r="32" spans="1:11" ht="31.5" hidden="1">
      <c r="A32" s="3"/>
      <c r="B32" s="152" t="s">
        <v>3</v>
      </c>
      <c r="C32" s="152"/>
      <c r="D32" s="96" t="s">
        <v>362</v>
      </c>
      <c r="E32" s="96" t="s">
        <v>4</v>
      </c>
      <c r="F32" s="96"/>
      <c r="G32" s="96"/>
      <c r="H32" s="96"/>
      <c r="I32" s="123"/>
      <c r="J32" s="155">
        <f>J33</f>
        <v>0</v>
      </c>
      <c r="K32" s="155">
        <f>K33</f>
        <v>0</v>
      </c>
    </row>
    <row r="33" spans="1:11" ht="21.75" hidden="1">
      <c r="A33" s="3"/>
      <c r="B33" s="137" t="s">
        <v>158</v>
      </c>
      <c r="C33" s="137"/>
      <c r="D33" s="98" t="s">
        <v>362</v>
      </c>
      <c r="E33" s="98" t="s">
        <v>4</v>
      </c>
      <c r="F33" s="98" t="s">
        <v>159</v>
      </c>
      <c r="G33" s="98"/>
      <c r="H33" s="98"/>
      <c r="I33" s="110"/>
      <c r="J33" s="159">
        <f>J34</f>
        <v>0</v>
      </c>
      <c r="K33" s="159">
        <f>K34</f>
        <v>0</v>
      </c>
    </row>
    <row r="34" spans="1:11" ht="42.75" hidden="1">
      <c r="A34" s="3"/>
      <c r="B34" s="143" t="s">
        <v>160</v>
      </c>
      <c r="C34" s="143"/>
      <c r="D34" s="130" t="s">
        <v>362</v>
      </c>
      <c r="E34" s="130" t="s">
        <v>4</v>
      </c>
      <c r="F34" s="130">
        <v>97</v>
      </c>
      <c r="G34" s="130">
        <v>2</v>
      </c>
      <c r="H34" s="130"/>
      <c r="I34" s="132"/>
      <c r="J34" s="161">
        <f>J35+J37</f>
        <v>0</v>
      </c>
      <c r="K34" s="161">
        <f>K35+K37</f>
        <v>0</v>
      </c>
    </row>
    <row r="35" spans="1:11" ht="21.75" hidden="1">
      <c r="A35" s="3"/>
      <c r="B35" s="100" t="s">
        <v>180</v>
      </c>
      <c r="C35" s="100"/>
      <c r="D35" s="101" t="s">
        <v>362</v>
      </c>
      <c r="E35" s="101" t="s">
        <v>4</v>
      </c>
      <c r="F35" s="101" t="s">
        <v>159</v>
      </c>
      <c r="G35" s="101" t="s">
        <v>157</v>
      </c>
      <c r="H35" s="101">
        <v>8503</v>
      </c>
      <c r="I35" s="126"/>
      <c r="J35" s="163">
        <f>J36</f>
        <v>0</v>
      </c>
      <c r="K35" s="163">
        <f>K36</f>
        <v>0</v>
      </c>
    </row>
    <row r="36" spans="1:11" ht="12.75" hidden="1">
      <c r="A36" s="3"/>
      <c r="B36" s="149" t="s">
        <v>179</v>
      </c>
      <c r="C36" s="149"/>
      <c r="D36" s="116" t="s">
        <v>362</v>
      </c>
      <c r="E36" s="116" t="s">
        <v>4</v>
      </c>
      <c r="F36" s="116" t="s">
        <v>159</v>
      </c>
      <c r="G36" s="116" t="s">
        <v>157</v>
      </c>
      <c r="H36" s="116" t="s">
        <v>181</v>
      </c>
      <c r="I36" s="127">
        <v>500</v>
      </c>
      <c r="J36" s="222"/>
      <c r="K36" s="222"/>
    </row>
    <row r="37" spans="1:11" ht="21.75" hidden="1">
      <c r="A37" s="3"/>
      <c r="B37" s="100" t="s">
        <v>182</v>
      </c>
      <c r="C37" s="100"/>
      <c r="D37" s="101" t="s">
        <v>362</v>
      </c>
      <c r="E37" s="101" t="s">
        <v>4</v>
      </c>
      <c r="F37" s="101" t="s">
        <v>159</v>
      </c>
      <c r="G37" s="101" t="s">
        <v>157</v>
      </c>
      <c r="H37" s="101">
        <v>8504</v>
      </c>
      <c r="I37" s="126"/>
      <c r="J37" s="163">
        <f>J38</f>
        <v>0</v>
      </c>
      <c r="K37" s="163">
        <f>K38</f>
        <v>0</v>
      </c>
    </row>
    <row r="38" spans="1:11" ht="12.75" hidden="1">
      <c r="A38" s="3"/>
      <c r="B38" s="149" t="s">
        <v>179</v>
      </c>
      <c r="C38" s="149"/>
      <c r="D38" s="116" t="s">
        <v>362</v>
      </c>
      <c r="E38" s="116" t="s">
        <v>4</v>
      </c>
      <c r="F38" s="116" t="s">
        <v>159</v>
      </c>
      <c r="G38" s="116" t="s">
        <v>157</v>
      </c>
      <c r="H38" s="116" t="s">
        <v>183</v>
      </c>
      <c r="I38" s="127">
        <v>500</v>
      </c>
      <c r="J38" s="222"/>
      <c r="K38" s="222"/>
    </row>
    <row r="39" spans="1:11" ht="12.75" hidden="1">
      <c r="A39" s="3"/>
      <c r="B39" s="134" t="s">
        <v>184</v>
      </c>
      <c r="C39" s="134"/>
      <c r="D39" s="96" t="s">
        <v>362</v>
      </c>
      <c r="E39" s="96" t="s">
        <v>369</v>
      </c>
      <c r="F39" s="96"/>
      <c r="G39" s="96"/>
      <c r="H39" s="96"/>
      <c r="I39" s="167"/>
      <c r="J39" s="155">
        <f aca="true" t="shared" si="0" ref="J39:K42">J40</f>
        <v>0</v>
      </c>
      <c r="K39" s="155">
        <f t="shared" si="0"/>
        <v>0</v>
      </c>
    </row>
    <row r="40" spans="1:11" ht="12.75" hidden="1">
      <c r="A40" s="3"/>
      <c r="B40" s="137" t="s">
        <v>185</v>
      </c>
      <c r="C40" s="137"/>
      <c r="D40" s="98" t="s">
        <v>362</v>
      </c>
      <c r="E40" s="98" t="s">
        <v>369</v>
      </c>
      <c r="F40" s="98" t="s">
        <v>186</v>
      </c>
      <c r="G40" s="98"/>
      <c r="H40" s="98"/>
      <c r="I40" s="158"/>
      <c r="J40" s="151">
        <f t="shared" si="0"/>
        <v>0</v>
      </c>
      <c r="K40" s="151">
        <f t="shared" si="0"/>
        <v>0</v>
      </c>
    </row>
    <row r="41" spans="1:11" ht="53.25" hidden="1">
      <c r="A41" s="3"/>
      <c r="B41" s="164" t="s">
        <v>187</v>
      </c>
      <c r="C41" s="164"/>
      <c r="D41" s="130" t="s">
        <v>362</v>
      </c>
      <c r="E41" s="130" t="s">
        <v>369</v>
      </c>
      <c r="F41" s="130" t="s">
        <v>186</v>
      </c>
      <c r="G41" s="130" t="s">
        <v>145</v>
      </c>
      <c r="H41" s="130"/>
      <c r="I41" s="160"/>
      <c r="J41" s="166">
        <f t="shared" si="0"/>
        <v>0</v>
      </c>
      <c r="K41" s="166">
        <f t="shared" si="0"/>
        <v>0</v>
      </c>
    </row>
    <row r="42" spans="1:11" ht="33.75" hidden="1">
      <c r="A42" s="3"/>
      <c r="B42" s="150" t="s">
        <v>188</v>
      </c>
      <c r="C42" s="150"/>
      <c r="D42" s="112" t="s">
        <v>362</v>
      </c>
      <c r="E42" s="112" t="s">
        <v>369</v>
      </c>
      <c r="F42" s="112" t="s">
        <v>186</v>
      </c>
      <c r="G42" s="112" t="s">
        <v>145</v>
      </c>
      <c r="H42" s="112" t="s">
        <v>189</v>
      </c>
      <c r="I42" s="162"/>
      <c r="J42" s="163">
        <f t="shared" si="0"/>
        <v>0</v>
      </c>
      <c r="K42" s="163">
        <f t="shared" si="0"/>
        <v>0</v>
      </c>
    </row>
    <row r="43" spans="1:11" ht="22.5" hidden="1">
      <c r="A43" s="3"/>
      <c r="B43" s="169" t="s">
        <v>190</v>
      </c>
      <c r="C43" s="169"/>
      <c r="D43" s="116" t="s">
        <v>362</v>
      </c>
      <c r="E43" s="116" t="s">
        <v>369</v>
      </c>
      <c r="F43" s="116" t="s">
        <v>186</v>
      </c>
      <c r="G43" s="116" t="s">
        <v>145</v>
      </c>
      <c r="H43" s="116" t="s">
        <v>189</v>
      </c>
      <c r="I43" s="148" t="s">
        <v>151</v>
      </c>
      <c r="J43" s="156"/>
      <c r="K43" s="156"/>
    </row>
    <row r="44" spans="1:11" ht="12.75">
      <c r="A44" s="3"/>
      <c r="B44" s="134" t="s">
        <v>357</v>
      </c>
      <c r="C44" s="134"/>
      <c r="D44" s="96" t="s">
        <v>362</v>
      </c>
      <c r="E44" s="96" t="s">
        <v>11</v>
      </c>
      <c r="F44" s="96"/>
      <c r="G44" s="96"/>
      <c r="H44" s="96"/>
      <c r="I44" s="167"/>
      <c r="J44" s="155">
        <f aca="true" t="shared" si="1" ref="J44:K47">J45</f>
        <v>50</v>
      </c>
      <c r="K44" s="155">
        <f t="shared" si="1"/>
        <v>50</v>
      </c>
    </row>
    <row r="45" spans="1:11" ht="32.25">
      <c r="A45" s="3"/>
      <c r="B45" s="137" t="s">
        <v>191</v>
      </c>
      <c r="C45" s="137"/>
      <c r="D45" s="98" t="s">
        <v>362</v>
      </c>
      <c r="E45" s="98">
        <v>11</v>
      </c>
      <c r="F45" s="98" t="s">
        <v>363</v>
      </c>
      <c r="G45" s="98"/>
      <c r="H45" s="98"/>
      <c r="I45" s="110"/>
      <c r="J45" s="151">
        <f t="shared" si="1"/>
        <v>50</v>
      </c>
      <c r="K45" s="151">
        <f t="shared" si="1"/>
        <v>50</v>
      </c>
    </row>
    <row r="46" spans="1:11" ht="42.75">
      <c r="A46" s="3"/>
      <c r="B46" s="168" t="s">
        <v>192</v>
      </c>
      <c r="C46" s="168"/>
      <c r="D46" s="130" t="s">
        <v>362</v>
      </c>
      <c r="E46" s="130" t="s">
        <v>11</v>
      </c>
      <c r="F46" s="130" t="s">
        <v>363</v>
      </c>
      <c r="G46" s="130" t="s">
        <v>145</v>
      </c>
      <c r="H46" s="130"/>
      <c r="I46" s="131"/>
      <c r="J46" s="166">
        <f t="shared" si="1"/>
        <v>50</v>
      </c>
      <c r="K46" s="166">
        <f t="shared" si="1"/>
        <v>50</v>
      </c>
    </row>
    <row r="47" spans="1:11" ht="12.75">
      <c r="A47" s="3"/>
      <c r="B47" s="100" t="s">
        <v>193</v>
      </c>
      <c r="C47" s="100"/>
      <c r="D47" s="101" t="s">
        <v>362</v>
      </c>
      <c r="E47" s="101" t="s">
        <v>11</v>
      </c>
      <c r="F47" s="101" t="s">
        <v>363</v>
      </c>
      <c r="G47" s="101" t="s">
        <v>145</v>
      </c>
      <c r="H47" s="101" t="s">
        <v>194</v>
      </c>
      <c r="I47" s="112"/>
      <c r="J47" s="202">
        <f t="shared" si="1"/>
        <v>50</v>
      </c>
      <c r="K47" s="202">
        <f t="shared" si="1"/>
        <v>50</v>
      </c>
    </row>
    <row r="48" spans="1:11" ht="12.75">
      <c r="A48" s="3"/>
      <c r="B48" s="117" t="s">
        <v>178</v>
      </c>
      <c r="C48" s="117"/>
      <c r="D48" s="244"/>
      <c r="E48" s="244"/>
      <c r="F48" s="244"/>
      <c r="G48" s="244"/>
      <c r="H48" s="244"/>
      <c r="I48" s="111" t="s">
        <v>175</v>
      </c>
      <c r="J48" s="222">
        <v>50</v>
      </c>
      <c r="K48" s="222">
        <v>50</v>
      </c>
    </row>
    <row r="49" spans="1:11" ht="12.75">
      <c r="A49" s="3"/>
      <c r="B49" s="134" t="s">
        <v>372</v>
      </c>
      <c r="C49" s="134"/>
      <c r="D49" s="96" t="s">
        <v>362</v>
      </c>
      <c r="E49" s="96" t="s">
        <v>195</v>
      </c>
      <c r="F49" s="96"/>
      <c r="G49" s="96"/>
      <c r="H49" s="96"/>
      <c r="I49" s="123"/>
      <c r="J49" s="155">
        <f>J50+J54+J59+J63</f>
        <v>2105.8999999999996</v>
      </c>
      <c r="K49" s="155">
        <f>K50+K54+K59+K63</f>
        <v>2253.1</v>
      </c>
    </row>
    <row r="50" spans="1:11" ht="21.75">
      <c r="A50" s="3"/>
      <c r="B50" s="137" t="s">
        <v>158</v>
      </c>
      <c r="C50" s="137"/>
      <c r="D50" s="98" t="s">
        <v>362</v>
      </c>
      <c r="E50" s="98" t="s">
        <v>195</v>
      </c>
      <c r="F50" s="98" t="s">
        <v>159</v>
      </c>
      <c r="G50" s="98"/>
      <c r="H50" s="98"/>
      <c r="I50" s="110"/>
      <c r="J50" s="151">
        <f aca="true" t="shared" si="2" ref="J50:K52">J51</f>
        <v>36</v>
      </c>
      <c r="K50" s="151">
        <f t="shared" si="2"/>
        <v>36</v>
      </c>
    </row>
    <row r="51" spans="1:11" ht="21.75">
      <c r="A51" s="3"/>
      <c r="B51" s="168" t="s">
        <v>170</v>
      </c>
      <c r="C51" s="168"/>
      <c r="D51" s="130" t="s">
        <v>362</v>
      </c>
      <c r="E51" s="130" t="s">
        <v>195</v>
      </c>
      <c r="F51" s="130" t="s">
        <v>159</v>
      </c>
      <c r="G51" s="130" t="s">
        <v>171</v>
      </c>
      <c r="H51" s="130"/>
      <c r="I51" s="131"/>
      <c r="J51" s="166">
        <f t="shared" si="2"/>
        <v>36</v>
      </c>
      <c r="K51" s="166">
        <f t="shared" si="2"/>
        <v>36</v>
      </c>
    </row>
    <row r="52" spans="1:11" ht="42.75">
      <c r="A52" s="3"/>
      <c r="B52" s="100" t="s">
        <v>172</v>
      </c>
      <c r="C52" s="100"/>
      <c r="D52" s="101" t="s">
        <v>362</v>
      </c>
      <c r="E52" s="101" t="s">
        <v>195</v>
      </c>
      <c r="F52" s="101" t="s">
        <v>159</v>
      </c>
      <c r="G52" s="101" t="s">
        <v>171</v>
      </c>
      <c r="H52" s="101" t="s">
        <v>173</v>
      </c>
      <c r="I52" s="112"/>
      <c r="J52" s="202">
        <f t="shared" si="2"/>
        <v>36</v>
      </c>
      <c r="K52" s="202">
        <f t="shared" si="2"/>
        <v>36</v>
      </c>
    </row>
    <row r="53" spans="1:11" ht="12.75">
      <c r="A53" s="3"/>
      <c r="B53" s="136"/>
      <c r="C53" s="136"/>
      <c r="D53" s="116" t="s">
        <v>362</v>
      </c>
      <c r="E53" s="116" t="s">
        <v>195</v>
      </c>
      <c r="F53" s="116" t="s">
        <v>159</v>
      </c>
      <c r="G53" s="116" t="s">
        <v>171</v>
      </c>
      <c r="H53" s="116" t="s">
        <v>173</v>
      </c>
      <c r="I53" s="116" t="s">
        <v>204</v>
      </c>
      <c r="J53" s="222">
        <v>36</v>
      </c>
      <c r="K53" s="222">
        <v>36</v>
      </c>
    </row>
    <row r="54" spans="1:11" ht="32.25">
      <c r="A54" s="3"/>
      <c r="B54" s="135" t="s">
        <v>206</v>
      </c>
      <c r="C54" s="135"/>
      <c r="D54" s="98" t="s">
        <v>362</v>
      </c>
      <c r="E54" s="98" t="s">
        <v>195</v>
      </c>
      <c r="F54" s="98" t="s">
        <v>364</v>
      </c>
      <c r="G54" s="98"/>
      <c r="H54" s="98"/>
      <c r="I54" s="110"/>
      <c r="J54" s="151">
        <f>J55</f>
        <v>1449.3999999999999</v>
      </c>
      <c r="K54" s="151">
        <f>K55</f>
        <v>1457.3999999999999</v>
      </c>
    </row>
    <row r="55" spans="1:11" ht="53.25">
      <c r="A55" s="3"/>
      <c r="B55" s="141" t="s">
        <v>207</v>
      </c>
      <c r="C55" s="141"/>
      <c r="D55" s="130" t="s">
        <v>362</v>
      </c>
      <c r="E55" s="130" t="s">
        <v>195</v>
      </c>
      <c r="F55" s="130" t="s">
        <v>364</v>
      </c>
      <c r="G55" s="130" t="s">
        <v>145</v>
      </c>
      <c r="H55" s="130"/>
      <c r="I55" s="131"/>
      <c r="J55" s="166">
        <f>J56</f>
        <v>1449.3999999999999</v>
      </c>
      <c r="K55" s="166">
        <f>K56</f>
        <v>1457.3999999999999</v>
      </c>
    </row>
    <row r="56" spans="1:11" ht="56.25">
      <c r="A56" s="3"/>
      <c r="B56" s="133" t="s">
        <v>208</v>
      </c>
      <c r="C56" s="133"/>
      <c r="D56" s="101" t="s">
        <v>362</v>
      </c>
      <c r="E56" s="101" t="s">
        <v>195</v>
      </c>
      <c r="F56" s="101" t="s">
        <v>364</v>
      </c>
      <c r="G56" s="101" t="s">
        <v>145</v>
      </c>
      <c r="H56" s="101" t="s">
        <v>197</v>
      </c>
      <c r="I56" s="112"/>
      <c r="J56" s="202">
        <f>J57+J58</f>
        <v>1449.3999999999999</v>
      </c>
      <c r="K56" s="202">
        <f>K57+K58</f>
        <v>1457.3999999999999</v>
      </c>
    </row>
    <row r="57" spans="1:11" ht="45">
      <c r="A57" s="3"/>
      <c r="B57" s="118" t="s">
        <v>152</v>
      </c>
      <c r="C57" s="118"/>
      <c r="D57" s="116" t="s">
        <v>362</v>
      </c>
      <c r="E57" s="116" t="s">
        <v>195</v>
      </c>
      <c r="F57" s="116" t="s">
        <v>364</v>
      </c>
      <c r="G57" s="116" t="s">
        <v>145</v>
      </c>
      <c r="H57" s="116" t="s">
        <v>197</v>
      </c>
      <c r="I57" s="116" t="s">
        <v>174</v>
      </c>
      <c r="J57" s="222">
        <v>1305.3</v>
      </c>
      <c r="K57" s="222">
        <v>1305.3</v>
      </c>
    </row>
    <row r="58" spans="1:11" ht="22.5">
      <c r="A58" s="3"/>
      <c r="B58" s="169" t="s">
        <v>190</v>
      </c>
      <c r="C58" s="169"/>
      <c r="D58" s="116" t="s">
        <v>362</v>
      </c>
      <c r="E58" s="116" t="s">
        <v>195</v>
      </c>
      <c r="F58" s="116" t="s">
        <v>364</v>
      </c>
      <c r="G58" s="116" t="s">
        <v>145</v>
      </c>
      <c r="H58" s="116" t="s">
        <v>197</v>
      </c>
      <c r="I58" s="116" t="s">
        <v>151</v>
      </c>
      <c r="J58" s="222">
        <v>144.1</v>
      </c>
      <c r="K58" s="222">
        <v>152.1</v>
      </c>
    </row>
    <row r="59" spans="1:11" ht="12.75">
      <c r="A59" s="3"/>
      <c r="B59" s="135" t="s">
        <v>153</v>
      </c>
      <c r="C59" s="135"/>
      <c r="D59" s="98" t="s">
        <v>362</v>
      </c>
      <c r="E59" s="98" t="s">
        <v>195</v>
      </c>
      <c r="F59" s="98" t="s">
        <v>154</v>
      </c>
      <c r="G59" s="98"/>
      <c r="H59" s="98"/>
      <c r="I59" s="110"/>
      <c r="J59" s="151">
        <f aca="true" t="shared" si="3" ref="J59:K61">J60</f>
        <v>124</v>
      </c>
      <c r="K59" s="151">
        <f t="shared" si="3"/>
        <v>131</v>
      </c>
    </row>
    <row r="60" spans="1:11" ht="12.75">
      <c r="A60" s="3"/>
      <c r="B60" s="141" t="s">
        <v>156</v>
      </c>
      <c r="C60" s="141"/>
      <c r="D60" s="130" t="s">
        <v>362</v>
      </c>
      <c r="E60" s="130" t="s">
        <v>195</v>
      </c>
      <c r="F60" s="130" t="s">
        <v>154</v>
      </c>
      <c r="G60" s="130" t="s">
        <v>157</v>
      </c>
      <c r="H60" s="130"/>
      <c r="I60" s="131"/>
      <c r="J60" s="166">
        <f t="shared" si="3"/>
        <v>124</v>
      </c>
      <c r="K60" s="166">
        <f t="shared" si="3"/>
        <v>131</v>
      </c>
    </row>
    <row r="61" spans="1:11" ht="32.25">
      <c r="A61" s="3"/>
      <c r="B61" s="113" t="s">
        <v>210</v>
      </c>
      <c r="C61" s="113"/>
      <c r="D61" s="101" t="s">
        <v>362</v>
      </c>
      <c r="E61" s="101" t="s">
        <v>195</v>
      </c>
      <c r="F61" s="101" t="s">
        <v>154</v>
      </c>
      <c r="G61" s="101" t="s">
        <v>157</v>
      </c>
      <c r="H61" s="101" t="s">
        <v>198</v>
      </c>
      <c r="I61" s="112"/>
      <c r="J61" s="202">
        <f t="shared" si="3"/>
        <v>124</v>
      </c>
      <c r="K61" s="202">
        <f t="shared" si="3"/>
        <v>131</v>
      </c>
    </row>
    <row r="62" spans="1:11" ht="22.5">
      <c r="A62" s="3"/>
      <c r="B62" s="169" t="s">
        <v>190</v>
      </c>
      <c r="C62" s="169"/>
      <c r="D62" s="116" t="s">
        <v>362</v>
      </c>
      <c r="E62" s="116" t="s">
        <v>195</v>
      </c>
      <c r="F62" s="116" t="s">
        <v>154</v>
      </c>
      <c r="G62" s="116" t="s">
        <v>157</v>
      </c>
      <c r="H62" s="116" t="s">
        <v>198</v>
      </c>
      <c r="I62" s="127">
        <v>200</v>
      </c>
      <c r="J62" s="222">
        <v>124</v>
      </c>
      <c r="K62" s="222">
        <v>131</v>
      </c>
    </row>
    <row r="63" spans="1:11" ht="32.25">
      <c r="A63" s="3"/>
      <c r="B63" s="135" t="s">
        <v>211</v>
      </c>
      <c r="C63" s="135"/>
      <c r="D63" s="98" t="s">
        <v>362</v>
      </c>
      <c r="E63" s="98" t="s">
        <v>195</v>
      </c>
      <c r="F63" s="98" t="s">
        <v>362</v>
      </c>
      <c r="G63" s="98"/>
      <c r="H63" s="98"/>
      <c r="I63" s="110"/>
      <c r="J63" s="151">
        <f>J64+J67+J70</f>
        <v>496.5</v>
      </c>
      <c r="K63" s="151">
        <f>K64+K67+K70</f>
        <v>628.7</v>
      </c>
    </row>
    <row r="64" spans="1:11" ht="63.75">
      <c r="A64" s="3"/>
      <c r="B64" s="141" t="s">
        <v>212</v>
      </c>
      <c r="C64" s="141"/>
      <c r="D64" s="130" t="s">
        <v>362</v>
      </c>
      <c r="E64" s="130" t="s">
        <v>195</v>
      </c>
      <c r="F64" s="130" t="s">
        <v>362</v>
      </c>
      <c r="G64" s="130" t="s">
        <v>145</v>
      </c>
      <c r="H64" s="130"/>
      <c r="I64" s="131"/>
      <c r="J64" s="166">
        <f>J65</f>
        <v>100</v>
      </c>
      <c r="K64" s="166" t="str">
        <f>K65</f>
        <v>200</v>
      </c>
    </row>
    <row r="65" spans="1:11" ht="74.25">
      <c r="A65" s="3"/>
      <c r="B65" s="100" t="s">
        <v>213</v>
      </c>
      <c r="C65" s="100"/>
      <c r="D65" s="101" t="s">
        <v>362</v>
      </c>
      <c r="E65" s="101" t="s">
        <v>195</v>
      </c>
      <c r="F65" s="101" t="s">
        <v>362</v>
      </c>
      <c r="G65" s="101" t="s">
        <v>145</v>
      </c>
      <c r="H65" s="101" t="s">
        <v>199</v>
      </c>
      <c r="I65" s="126"/>
      <c r="J65" s="202">
        <f>J66</f>
        <v>100</v>
      </c>
      <c r="K65" s="202" t="str">
        <f>K66</f>
        <v>200</v>
      </c>
    </row>
    <row r="66" spans="1:11" ht="22.5">
      <c r="A66" s="3"/>
      <c r="B66" s="169" t="s">
        <v>190</v>
      </c>
      <c r="C66" s="169"/>
      <c r="D66" s="116" t="s">
        <v>362</v>
      </c>
      <c r="E66" s="116" t="s">
        <v>195</v>
      </c>
      <c r="F66" s="116" t="s">
        <v>362</v>
      </c>
      <c r="G66" s="116" t="s">
        <v>145</v>
      </c>
      <c r="H66" s="116" t="s">
        <v>199</v>
      </c>
      <c r="I66" s="116">
        <v>200</v>
      </c>
      <c r="J66" s="156">
        <v>100</v>
      </c>
      <c r="K66" s="156" t="s">
        <v>151</v>
      </c>
    </row>
    <row r="67" spans="1:11" ht="63.75">
      <c r="A67" s="3"/>
      <c r="B67" s="141" t="s">
        <v>214</v>
      </c>
      <c r="C67" s="141"/>
      <c r="D67" s="130" t="s">
        <v>362</v>
      </c>
      <c r="E67" s="130" t="s">
        <v>195</v>
      </c>
      <c r="F67" s="130" t="s">
        <v>362</v>
      </c>
      <c r="G67" s="130" t="s">
        <v>157</v>
      </c>
      <c r="H67" s="130"/>
      <c r="I67" s="132"/>
      <c r="J67" s="166">
        <f>J68</f>
        <v>366.5</v>
      </c>
      <c r="K67" s="166">
        <f>K68</f>
        <v>378.7</v>
      </c>
    </row>
    <row r="68" spans="1:11" ht="74.25">
      <c r="A68" s="3"/>
      <c r="B68" s="113" t="s">
        <v>215</v>
      </c>
      <c r="C68" s="113"/>
      <c r="D68" s="101" t="s">
        <v>362</v>
      </c>
      <c r="E68" s="101" t="s">
        <v>195</v>
      </c>
      <c r="F68" s="101" t="s">
        <v>362</v>
      </c>
      <c r="G68" s="101" t="s">
        <v>157</v>
      </c>
      <c r="H68" s="101" t="s">
        <v>200</v>
      </c>
      <c r="I68" s="126"/>
      <c r="J68" s="202">
        <f>J69</f>
        <v>366.5</v>
      </c>
      <c r="K68" s="202">
        <f>K69</f>
        <v>378.7</v>
      </c>
    </row>
    <row r="69" spans="1:11" ht="22.5">
      <c r="A69" s="3"/>
      <c r="B69" s="169" t="s">
        <v>190</v>
      </c>
      <c r="C69" s="169"/>
      <c r="D69" s="116" t="s">
        <v>362</v>
      </c>
      <c r="E69" s="116" t="s">
        <v>195</v>
      </c>
      <c r="F69" s="116" t="s">
        <v>362</v>
      </c>
      <c r="G69" s="116" t="s">
        <v>157</v>
      </c>
      <c r="H69" s="116" t="s">
        <v>200</v>
      </c>
      <c r="I69" s="116" t="s">
        <v>151</v>
      </c>
      <c r="J69" s="156">
        <v>366.5</v>
      </c>
      <c r="K69" s="156">
        <v>378.7</v>
      </c>
    </row>
    <row r="70" spans="1:11" ht="63.75">
      <c r="A70" s="3"/>
      <c r="B70" s="141" t="s">
        <v>245</v>
      </c>
      <c r="C70" s="141"/>
      <c r="D70" s="130" t="s">
        <v>362</v>
      </c>
      <c r="E70" s="130" t="s">
        <v>195</v>
      </c>
      <c r="F70" s="130" t="s">
        <v>362</v>
      </c>
      <c r="G70" s="130" t="s">
        <v>171</v>
      </c>
      <c r="H70" s="130"/>
      <c r="I70" s="132"/>
      <c r="J70" s="166">
        <f>J71</f>
        <v>30</v>
      </c>
      <c r="K70" s="166">
        <f>K71</f>
        <v>50</v>
      </c>
    </row>
    <row r="71" spans="1:11" ht="74.25">
      <c r="A71" s="3"/>
      <c r="B71" s="113" t="s">
        <v>246</v>
      </c>
      <c r="C71" s="113"/>
      <c r="D71" s="101" t="s">
        <v>362</v>
      </c>
      <c r="E71" s="101" t="s">
        <v>195</v>
      </c>
      <c r="F71" s="101" t="s">
        <v>362</v>
      </c>
      <c r="G71" s="101" t="s">
        <v>171</v>
      </c>
      <c r="H71" s="101" t="s">
        <v>203</v>
      </c>
      <c r="I71" s="126"/>
      <c r="J71" s="202">
        <f>J72</f>
        <v>30</v>
      </c>
      <c r="K71" s="202">
        <f>K72</f>
        <v>50</v>
      </c>
    </row>
    <row r="72" spans="1:11" ht="22.5">
      <c r="A72" s="3"/>
      <c r="B72" s="169" t="s">
        <v>190</v>
      </c>
      <c r="C72" s="169"/>
      <c r="D72" s="116" t="s">
        <v>362</v>
      </c>
      <c r="E72" s="116" t="s">
        <v>195</v>
      </c>
      <c r="F72" s="116" t="s">
        <v>362</v>
      </c>
      <c r="G72" s="116" t="s">
        <v>171</v>
      </c>
      <c r="H72" s="116" t="s">
        <v>203</v>
      </c>
      <c r="I72" s="127">
        <v>200</v>
      </c>
      <c r="J72" s="222">
        <v>30</v>
      </c>
      <c r="K72" s="222">
        <v>50</v>
      </c>
    </row>
    <row r="73" spans="1:11" ht="12.75">
      <c r="A73" s="3"/>
      <c r="B73" s="191" t="s">
        <v>270</v>
      </c>
      <c r="C73" s="191"/>
      <c r="D73" s="192" t="s">
        <v>364</v>
      </c>
      <c r="E73" s="192"/>
      <c r="F73" s="195"/>
      <c r="G73" s="195"/>
      <c r="H73" s="195"/>
      <c r="I73" s="224"/>
      <c r="J73" s="196">
        <f aca="true" t="shared" si="4" ref="J73:K76">J74</f>
        <v>154.9</v>
      </c>
      <c r="K73" s="196">
        <f t="shared" si="4"/>
        <v>154.9</v>
      </c>
    </row>
    <row r="74" spans="1:11" ht="12.75">
      <c r="A74" s="3"/>
      <c r="B74" s="174" t="s">
        <v>358</v>
      </c>
      <c r="C74" s="174"/>
      <c r="D74" s="154" t="s">
        <v>364</v>
      </c>
      <c r="E74" s="154" t="s">
        <v>363</v>
      </c>
      <c r="F74" s="96"/>
      <c r="G74" s="96"/>
      <c r="H74" s="96"/>
      <c r="I74" s="123"/>
      <c r="J74" s="184">
        <f t="shared" si="4"/>
        <v>154.9</v>
      </c>
      <c r="K74" s="184">
        <f t="shared" si="4"/>
        <v>154.9</v>
      </c>
    </row>
    <row r="75" spans="1:11" ht="12.75">
      <c r="A75" s="3"/>
      <c r="B75" s="185" t="s">
        <v>247</v>
      </c>
      <c r="C75" s="185"/>
      <c r="D75" s="157" t="s">
        <v>364</v>
      </c>
      <c r="E75" s="157" t="s">
        <v>363</v>
      </c>
      <c r="F75" s="98" t="s">
        <v>93</v>
      </c>
      <c r="G75" s="98" t="s">
        <v>248</v>
      </c>
      <c r="H75" s="98" t="s">
        <v>161</v>
      </c>
      <c r="I75" s="124"/>
      <c r="J75" s="186">
        <f t="shared" si="4"/>
        <v>154.9</v>
      </c>
      <c r="K75" s="186">
        <f t="shared" si="4"/>
        <v>154.9</v>
      </c>
    </row>
    <row r="76" spans="1:11" ht="12.75">
      <c r="A76" s="3"/>
      <c r="B76" s="187" t="s">
        <v>249</v>
      </c>
      <c r="C76" s="187"/>
      <c r="D76" s="148" t="s">
        <v>364</v>
      </c>
      <c r="E76" s="148" t="s">
        <v>363</v>
      </c>
      <c r="F76" s="116" t="s">
        <v>93</v>
      </c>
      <c r="G76" s="116" t="s">
        <v>250</v>
      </c>
      <c r="H76" s="116" t="s">
        <v>161</v>
      </c>
      <c r="I76" s="127"/>
      <c r="J76" s="188">
        <f t="shared" si="4"/>
        <v>154.9</v>
      </c>
      <c r="K76" s="188">
        <f t="shared" si="4"/>
        <v>154.9</v>
      </c>
    </row>
    <row r="77" spans="1:11" ht="33.75">
      <c r="A77" s="3"/>
      <c r="B77" s="187" t="s">
        <v>251</v>
      </c>
      <c r="C77" s="187"/>
      <c r="D77" s="148" t="s">
        <v>364</v>
      </c>
      <c r="E77" s="148" t="s">
        <v>363</v>
      </c>
      <c r="F77" s="116" t="s">
        <v>93</v>
      </c>
      <c r="G77" s="116" t="s">
        <v>250</v>
      </c>
      <c r="H77" s="116" t="s">
        <v>252</v>
      </c>
      <c r="I77" s="127"/>
      <c r="J77" s="156">
        <f>J78+J79</f>
        <v>154.9</v>
      </c>
      <c r="K77" s="156">
        <f>K78+K79</f>
        <v>154.9</v>
      </c>
    </row>
    <row r="78" spans="1:11" ht="78.75">
      <c r="A78" s="3"/>
      <c r="B78" s="187" t="s">
        <v>253</v>
      </c>
      <c r="C78" s="187"/>
      <c r="D78" s="148" t="s">
        <v>364</v>
      </c>
      <c r="E78" s="148" t="s">
        <v>363</v>
      </c>
      <c r="F78" s="116" t="s">
        <v>93</v>
      </c>
      <c r="G78" s="116" t="s">
        <v>250</v>
      </c>
      <c r="H78" s="116" t="s">
        <v>252</v>
      </c>
      <c r="I78" s="148" t="s">
        <v>174</v>
      </c>
      <c r="J78" s="156">
        <v>152.6</v>
      </c>
      <c r="K78" s="156">
        <v>152.6</v>
      </c>
    </row>
    <row r="79" spans="1:11" ht="22.5">
      <c r="A79" s="3"/>
      <c r="B79" s="169" t="s">
        <v>190</v>
      </c>
      <c r="C79" s="169"/>
      <c r="D79" s="148" t="s">
        <v>364</v>
      </c>
      <c r="E79" s="148" t="s">
        <v>363</v>
      </c>
      <c r="F79" s="116" t="s">
        <v>93</v>
      </c>
      <c r="G79" s="116" t="s">
        <v>250</v>
      </c>
      <c r="H79" s="116" t="s">
        <v>252</v>
      </c>
      <c r="I79" s="148" t="s">
        <v>151</v>
      </c>
      <c r="J79" s="156">
        <v>2.3</v>
      </c>
      <c r="K79" s="156">
        <v>2.3</v>
      </c>
    </row>
    <row r="80" spans="1:11" ht="25.5">
      <c r="A80" s="3"/>
      <c r="B80" s="191" t="s">
        <v>269</v>
      </c>
      <c r="C80" s="191"/>
      <c r="D80" s="192" t="s">
        <v>363</v>
      </c>
      <c r="E80" s="192"/>
      <c r="F80" s="193"/>
      <c r="G80" s="193"/>
      <c r="H80" s="193"/>
      <c r="I80" s="225"/>
      <c r="J80" s="194">
        <f>J81+J93</f>
        <v>100</v>
      </c>
      <c r="K80" s="194">
        <f>K81+K93</f>
        <v>100</v>
      </c>
    </row>
    <row r="81" spans="1:11" ht="31.5">
      <c r="A81" s="3"/>
      <c r="B81" s="152" t="s">
        <v>254</v>
      </c>
      <c r="C81" s="152"/>
      <c r="D81" s="96" t="s">
        <v>363</v>
      </c>
      <c r="E81" s="96" t="s">
        <v>423</v>
      </c>
      <c r="F81" s="167"/>
      <c r="G81" s="167"/>
      <c r="H81" s="167"/>
      <c r="I81" s="167"/>
      <c r="J81" s="155">
        <f>J82+J86</f>
        <v>65</v>
      </c>
      <c r="K81" s="155">
        <f>K82+K86</f>
        <v>65</v>
      </c>
    </row>
    <row r="82" spans="1:11" ht="33.75" customHeight="1" hidden="1">
      <c r="A82" s="3"/>
      <c r="B82" s="137" t="s">
        <v>158</v>
      </c>
      <c r="C82" s="137"/>
      <c r="D82" s="98" t="s">
        <v>363</v>
      </c>
      <c r="E82" s="98" t="s">
        <v>423</v>
      </c>
      <c r="F82" s="98" t="s">
        <v>159</v>
      </c>
      <c r="G82" s="98"/>
      <c r="H82" s="98"/>
      <c r="I82" s="110"/>
      <c r="J82" s="151">
        <f aca="true" t="shared" si="5" ref="J82:K84">J83</f>
        <v>0</v>
      </c>
      <c r="K82" s="151">
        <f t="shared" si="5"/>
        <v>0</v>
      </c>
    </row>
    <row r="83" spans="1:11" ht="42.75" hidden="1">
      <c r="A83" s="3"/>
      <c r="B83" s="143" t="s">
        <v>160</v>
      </c>
      <c r="C83" s="143"/>
      <c r="D83" s="130" t="s">
        <v>363</v>
      </c>
      <c r="E83" s="130" t="s">
        <v>423</v>
      </c>
      <c r="F83" s="130">
        <v>97</v>
      </c>
      <c r="G83" s="130">
        <v>2</v>
      </c>
      <c r="H83" s="130" t="s">
        <v>161</v>
      </c>
      <c r="I83" s="132"/>
      <c r="J83" s="166">
        <f t="shared" si="5"/>
        <v>0</v>
      </c>
      <c r="K83" s="166">
        <f t="shared" si="5"/>
        <v>0</v>
      </c>
    </row>
    <row r="84" spans="1:11" ht="22.5" hidden="1">
      <c r="A84" s="3"/>
      <c r="B84" s="150" t="s">
        <v>261</v>
      </c>
      <c r="C84" s="150"/>
      <c r="D84" s="112" t="s">
        <v>363</v>
      </c>
      <c r="E84" s="112" t="s">
        <v>423</v>
      </c>
      <c r="F84" s="112" t="s">
        <v>159</v>
      </c>
      <c r="G84" s="112" t="s">
        <v>157</v>
      </c>
      <c r="H84" s="112" t="s">
        <v>255</v>
      </c>
      <c r="I84" s="126"/>
      <c r="J84" s="163">
        <f t="shared" si="5"/>
        <v>0</v>
      </c>
      <c r="K84" s="163">
        <f t="shared" si="5"/>
        <v>0</v>
      </c>
    </row>
    <row r="85" spans="1:11" ht="56.25" hidden="1">
      <c r="A85" s="3"/>
      <c r="B85" s="136" t="s">
        <v>256</v>
      </c>
      <c r="C85" s="136"/>
      <c r="D85" s="116" t="s">
        <v>363</v>
      </c>
      <c r="E85" s="116" t="s">
        <v>423</v>
      </c>
      <c r="F85" s="116" t="s">
        <v>159</v>
      </c>
      <c r="G85" s="116" t="s">
        <v>157</v>
      </c>
      <c r="H85" s="116" t="s">
        <v>255</v>
      </c>
      <c r="I85" s="127">
        <v>500</v>
      </c>
      <c r="J85" s="156"/>
      <c r="K85" s="156"/>
    </row>
    <row r="86" spans="1:11" ht="42.75">
      <c r="A86" s="3"/>
      <c r="B86" s="137" t="s">
        <v>259</v>
      </c>
      <c r="C86" s="137"/>
      <c r="D86" s="98" t="s">
        <v>363</v>
      </c>
      <c r="E86" s="98" t="s">
        <v>423</v>
      </c>
      <c r="F86" s="98" t="s">
        <v>363</v>
      </c>
      <c r="G86" s="98"/>
      <c r="H86" s="98"/>
      <c r="I86" s="110"/>
      <c r="J86" s="151">
        <f>J87+J90</f>
        <v>65</v>
      </c>
      <c r="K86" s="151">
        <f>K87+K90</f>
        <v>65</v>
      </c>
    </row>
    <row r="87" spans="1:11" ht="74.25">
      <c r="A87" s="3"/>
      <c r="B87" s="168" t="s">
        <v>260</v>
      </c>
      <c r="C87" s="168"/>
      <c r="D87" s="130" t="s">
        <v>363</v>
      </c>
      <c r="E87" s="130" t="s">
        <v>423</v>
      </c>
      <c r="F87" s="130" t="s">
        <v>363</v>
      </c>
      <c r="G87" s="130" t="s">
        <v>145</v>
      </c>
      <c r="H87" s="130"/>
      <c r="I87" s="131"/>
      <c r="J87" s="166">
        <f>J88</f>
        <v>50</v>
      </c>
      <c r="K87" s="166">
        <f>K88</f>
        <v>50</v>
      </c>
    </row>
    <row r="88" spans="1:11" ht="84.75">
      <c r="A88" s="3"/>
      <c r="B88" s="100" t="s">
        <v>262</v>
      </c>
      <c r="C88" s="100"/>
      <c r="D88" s="101" t="s">
        <v>363</v>
      </c>
      <c r="E88" s="101" t="s">
        <v>423</v>
      </c>
      <c r="F88" s="101" t="s">
        <v>363</v>
      </c>
      <c r="G88" s="101" t="s">
        <v>145</v>
      </c>
      <c r="H88" s="101" t="s">
        <v>257</v>
      </c>
      <c r="I88" s="112"/>
      <c r="J88" s="202">
        <f>J89</f>
        <v>50</v>
      </c>
      <c r="K88" s="202">
        <f>K89</f>
        <v>50</v>
      </c>
    </row>
    <row r="89" spans="1:11" ht="22.5">
      <c r="A89" s="3"/>
      <c r="B89" s="169" t="s">
        <v>190</v>
      </c>
      <c r="C89" s="169"/>
      <c r="D89" s="116" t="s">
        <v>363</v>
      </c>
      <c r="E89" s="116" t="s">
        <v>423</v>
      </c>
      <c r="F89" s="116" t="s">
        <v>363</v>
      </c>
      <c r="G89" s="116" t="s">
        <v>145</v>
      </c>
      <c r="H89" s="116" t="s">
        <v>257</v>
      </c>
      <c r="I89" s="116" t="s">
        <v>151</v>
      </c>
      <c r="J89" s="156">
        <v>50</v>
      </c>
      <c r="K89" s="156">
        <v>50</v>
      </c>
    </row>
    <row r="90" spans="1:11" ht="53.25">
      <c r="A90" s="3"/>
      <c r="B90" s="168" t="s">
        <v>263</v>
      </c>
      <c r="C90" s="168"/>
      <c r="D90" s="130" t="s">
        <v>363</v>
      </c>
      <c r="E90" s="130" t="s">
        <v>423</v>
      </c>
      <c r="F90" s="130" t="s">
        <v>363</v>
      </c>
      <c r="G90" s="130" t="s">
        <v>157</v>
      </c>
      <c r="H90" s="130"/>
      <c r="I90" s="131"/>
      <c r="J90" s="166">
        <f>J91</f>
        <v>15</v>
      </c>
      <c r="K90" s="166">
        <f>K91</f>
        <v>15</v>
      </c>
    </row>
    <row r="91" spans="1:11" ht="74.25">
      <c r="A91" s="3"/>
      <c r="B91" s="100" t="s">
        <v>264</v>
      </c>
      <c r="C91" s="100"/>
      <c r="D91" s="101" t="s">
        <v>363</v>
      </c>
      <c r="E91" s="101" t="s">
        <v>423</v>
      </c>
      <c r="F91" s="101" t="s">
        <v>363</v>
      </c>
      <c r="G91" s="101" t="s">
        <v>157</v>
      </c>
      <c r="H91" s="101" t="s">
        <v>258</v>
      </c>
      <c r="I91" s="112"/>
      <c r="J91" s="202">
        <f>J92</f>
        <v>15</v>
      </c>
      <c r="K91" s="202">
        <f>K92</f>
        <v>15</v>
      </c>
    </row>
    <row r="92" spans="1:11" ht="22.5">
      <c r="A92" s="3"/>
      <c r="B92" s="169" t="s">
        <v>190</v>
      </c>
      <c r="C92" s="169"/>
      <c r="D92" s="111" t="s">
        <v>363</v>
      </c>
      <c r="E92" s="111" t="s">
        <v>423</v>
      </c>
      <c r="F92" s="111" t="s">
        <v>363</v>
      </c>
      <c r="G92" s="111" t="s">
        <v>157</v>
      </c>
      <c r="H92" s="111" t="s">
        <v>258</v>
      </c>
      <c r="I92" s="111" t="s">
        <v>151</v>
      </c>
      <c r="J92" s="222">
        <v>15</v>
      </c>
      <c r="K92" s="222">
        <v>15</v>
      </c>
    </row>
    <row r="93" spans="1:11" ht="12.75">
      <c r="A93" s="3"/>
      <c r="B93" s="152" t="s">
        <v>265</v>
      </c>
      <c r="C93" s="152"/>
      <c r="D93" s="96" t="s">
        <v>363</v>
      </c>
      <c r="E93" s="96" t="s">
        <v>266</v>
      </c>
      <c r="F93" s="96"/>
      <c r="G93" s="96"/>
      <c r="H93" s="96"/>
      <c r="I93" s="115"/>
      <c r="J93" s="155">
        <f>J94</f>
        <v>35</v>
      </c>
      <c r="K93" s="155">
        <f>K94</f>
        <v>35</v>
      </c>
    </row>
    <row r="94" spans="1:11" ht="42.75">
      <c r="A94" s="3"/>
      <c r="B94" s="137" t="s">
        <v>277</v>
      </c>
      <c r="C94" s="137"/>
      <c r="D94" s="98" t="s">
        <v>363</v>
      </c>
      <c r="E94" s="98" t="s">
        <v>266</v>
      </c>
      <c r="F94" s="98" t="s">
        <v>363</v>
      </c>
      <c r="G94" s="98"/>
      <c r="H94" s="98"/>
      <c r="I94" s="110"/>
      <c r="J94" s="151">
        <f>J95</f>
        <v>35</v>
      </c>
      <c r="K94" s="151">
        <f>K95</f>
        <v>35</v>
      </c>
    </row>
    <row r="95" spans="1:11" ht="63.75">
      <c r="A95" s="3"/>
      <c r="B95" s="143" t="s">
        <v>278</v>
      </c>
      <c r="C95" s="143"/>
      <c r="D95" s="130" t="s">
        <v>363</v>
      </c>
      <c r="E95" s="130" t="s">
        <v>266</v>
      </c>
      <c r="F95" s="130" t="s">
        <v>363</v>
      </c>
      <c r="G95" s="130" t="s">
        <v>171</v>
      </c>
      <c r="H95" s="130"/>
      <c r="I95" s="131"/>
      <c r="J95" s="166">
        <f>J96+J98</f>
        <v>35</v>
      </c>
      <c r="K95" s="166">
        <f>K96+K98</f>
        <v>35</v>
      </c>
    </row>
    <row r="96" spans="1:11" ht="84.75">
      <c r="A96" s="3"/>
      <c r="B96" s="190" t="s">
        <v>279</v>
      </c>
      <c r="C96" s="190"/>
      <c r="D96" s="101" t="s">
        <v>363</v>
      </c>
      <c r="E96" s="101" t="s">
        <v>266</v>
      </c>
      <c r="F96" s="101" t="s">
        <v>363</v>
      </c>
      <c r="G96" s="101" t="s">
        <v>171</v>
      </c>
      <c r="H96" s="101" t="s">
        <v>267</v>
      </c>
      <c r="I96" s="112"/>
      <c r="J96" s="202">
        <f>J97</f>
        <v>30</v>
      </c>
      <c r="K96" s="202">
        <f>K97</f>
        <v>30</v>
      </c>
    </row>
    <row r="97" spans="1:11" ht="22.5">
      <c r="A97" s="3"/>
      <c r="B97" s="169" t="s">
        <v>190</v>
      </c>
      <c r="C97" s="169"/>
      <c r="D97" s="116" t="s">
        <v>363</v>
      </c>
      <c r="E97" s="116" t="s">
        <v>266</v>
      </c>
      <c r="F97" s="116" t="s">
        <v>363</v>
      </c>
      <c r="G97" s="116" t="s">
        <v>171</v>
      </c>
      <c r="H97" s="116" t="s">
        <v>267</v>
      </c>
      <c r="I97" s="111" t="s">
        <v>151</v>
      </c>
      <c r="J97" s="222">
        <v>30</v>
      </c>
      <c r="K97" s="222">
        <v>30</v>
      </c>
    </row>
    <row r="98" spans="1:11" ht="74.25">
      <c r="A98" s="3"/>
      <c r="B98" s="100" t="s">
        <v>280</v>
      </c>
      <c r="C98" s="100"/>
      <c r="D98" s="101" t="s">
        <v>363</v>
      </c>
      <c r="E98" s="101" t="s">
        <v>266</v>
      </c>
      <c r="F98" s="101" t="s">
        <v>363</v>
      </c>
      <c r="G98" s="101" t="s">
        <v>171</v>
      </c>
      <c r="H98" s="101" t="s">
        <v>268</v>
      </c>
      <c r="I98" s="112"/>
      <c r="J98" s="202">
        <f>J99</f>
        <v>5</v>
      </c>
      <c r="K98" s="202">
        <f>K99</f>
        <v>5</v>
      </c>
    </row>
    <row r="99" spans="1:11" ht="22.5">
      <c r="A99" s="3"/>
      <c r="B99" s="169" t="s">
        <v>190</v>
      </c>
      <c r="C99" s="169"/>
      <c r="D99" s="116" t="s">
        <v>363</v>
      </c>
      <c r="E99" s="116" t="s">
        <v>266</v>
      </c>
      <c r="F99" s="116" t="s">
        <v>363</v>
      </c>
      <c r="G99" s="116" t="s">
        <v>171</v>
      </c>
      <c r="H99" s="116" t="s">
        <v>268</v>
      </c>
      <c r="I99" s="111" t="s">
        <v>151</v>
      </c>
      <c r="J99" s="222">
        <v>5</v>
      </c>
      <c r="K99" s="222">
        <v>5</v>
      </c>
    </row>
    <row r="100" spans="1:11" ht="12.75">
      <c r="A100" s="3"/>
      <c r="B100" s="197" t="s">
        <v>271</v>
      </c>
      <c r="C100" s="197"/>
      <c r="D100" s="198" t="s">
        <v>366</v>
      </c>
      <c r="E100" s="198"/>
      <c r="F100" s="195"/>
      <c r="G100" s="195"/>
      <c r="H100" s="195"/>
      <c r="I100" s="109"/>
      <c r="J100" s="194">
        <f>J101+J113</f>
        <v>1941</v>
      </c>
      <c r="K100" s="194">
        <f>K101+K113</f>
        <v>2703</v>
      </c>
    </row>
    <row r="101" spans="1:11" ht="12.75">
      <c r="A101" s="3"/>
      <c r="B101" s="107" t="s">
        <v>272</v>
      </c>
      <c r="C101" s="107"/>
      <c r="D101" s="96" t="s">
        <v>366</v>
      </c>
      <c r="E101" s="96" t="s">
        <v>423</v>
      </c>
      <c r="F101" s="175"/>
      <c r="G101" s="175"/>
      <c r="H101" s="175"/>
      <c r="I101" s="115"/>
      <c r="J101" s="181">
        <f>J102</f>
        <v>1941</v>
      </c>
      <c r="K101" s="181">
        <f>K102</f>
        <v>2703</v>
      </c>
    </row>
    <row r="102" spans="1:11" ht="21.75">
      <c r="A102" s="3"/>
      <c r="B102" s="199" t="s">
        <v>281</v>
      </c>
      <c r="C102" s="199"/>
      <c r="D102" s="98" t="s">
        <v>366</v>
      </c>
      <c r="E102" s="98" t="s">
        <v>423</v>
      </c>
      <c r="F102" s="98" t="s">
        <v>366</v>
      </c>
      <c r="G102" s="98"/>
      <c r="H102" s="98"/>
      <c r="I102" s="110"/>
      <c r="J102" s="151">
        <f>J103+J106</f>
        <v>1941</v>
      </c>
      <c r="K102" s="151">
        <f>K103+K106</f>
        <v>2703</v>
      </c>
    </row>
    <row r="103" spans="1:11" ht="42.75">
      <c r="A103" s="3"/>
      <c r="B103" s="200" t="s">
        <v>282</v>
      </c>
      <c r="C103" s="200"/>
      <c r="D103" s="165" t="s">
        <v>366</v>
      </c>
      <c r="E103" s="165" t="s">
        <v>423</v>
      </c>
      <c r="F103" s="130" t="s">
        <v>366</v>
      </c>
      <c r="G103" s="130" t="s">
        <v>145</v>
      </c>
      <c r="H103" s="130"/>
      <c r="I103" s="131"/>
      <c r="J103" s="166">
        <f>J104</f>
        <v>400</v>
      </c>
      <c r="K103" s="166">
        <f>K104</f>
        <v>400</v>
      </c>
    </row>
    <row r="104" spans="1:11" ht="48.75" customHeight="1">
      <c r="A104" s="3"/>
      <c r="B104" s="190" t="s">
        <v>284</v>
      </c>
      <c r="C104" s="190"/>
      <c r="D104" s="203" t="s">
        <v>366</v>
      </c>
      <c r="E104" s="203" t="s">
        <v>423</v>
      </c>
      <c r="F104" s="101" t="s">
        <v>366</v>
      </c>
      <c r="G104" s="101" t="s">
        <v>145</v>
      </c>
      <c r="H104" s="101" t="s">
        <v>273</v>
      </c>
      <c r="I104" s="112"/>
      <c r="J104" s="202">
        <f>J105</f>
        <v>400</v>
      </c>
      <c r="K104" s="202">
        <f>K105</f>
        <v>400</v>
      </c>
    </row>
    <row r="105" spans="1:11" ht="22.5">
      <c r="A105" s="3"/>
      <c r="B105" s="169" t="s">
        <v>190</v>
      </c>
      <c r="C105" s="169"/>
      <c r="D105" s="205" t="s">
        <v>366</v>
      </c>
      <c r="E105" s="205" t="s">
        <v>423</v>
      </c>
      <c r="F105" s="116" t="s">
        <v>366</v>
      </c>
      <c r="G105" s="116" t="s">
        <v>145</v>
      </c>
      <c r="H105" s="116" t="s">
        <v>273</v>
      </c>
      <c r="I105" s="116" t="s">
        <v>151</v>
      </c>
      <c r="J105" s="156">
        <v>400</v>
      </c>
      <c r="K105" s="156">
        <v>400</v>
      </c>
    </row>
    <row r="106" spans="1:11" ht="53.25">
      <c r="A106" s="3"/>
      <c r="B106" s="201" t="s">
        <v>283</v>
      </c>
      <c r="C106" s="201"/>
      <c r="D106" s="204" t="s">
        <v>366</v>
      </c>
      <c r="E106" s="204" t="s">
        <v>423</v>
      </c>
      <c r="F106" s="130" t="s">
        <v>366</v>
      </c>
      <c r="G106" s="130" t="s">
        <v>157</v>
      </c>
      <c r="H106" s="130"/>
      <c r="I106" s="131"/>
      <c r="J106" s="166">
        <f>J107+J109+J111</f>
        <v>1541</v>
      </c>
      <c r="K106" s="166">
        <f>K107+K109+K111</f>
        <v>2303</v>
      </c>
    </row>
    <row r="107" spans="1:11" ht="84.75" hidden="1">
      <c r="A107" s="3"/>
      <c r="B107" s="190" t="s">
        <v>285</v>
      </c>
      <c r="C107" s="190"/>
      <c r="D107" s="203" t="s">
        <v>366</v>
      </c>
      <c r="E107" s="203" t="s">
        <v>423</v>
      </c>
      <c r="F107" s="101" t="s">
        <v>366</v>
      </c>
      <c r="G107" s="101" t="s">
        <v>157</v>
      </c>
      <c r="H107" s="101" t="s">
        <v>274</v>
      </c>
      <c r="I107" s="112"/>
      <c r="J107" s="202">
        <f>J108</f>
        <v>0</v>
      </c>
      <c r="K107" s="202">
        <f>K108</f>
        <v>0</v>
      </c>
    </row>
    <row r="108" spans="1:11" ht="22.5" hidden="1">
      <c r="A108" s="3"/>
      <c r="B108" s="169" t="s">
        <v>190</v>
      </c>
      <c r="C108" s="169"/>
      <c r="D108" s="205" t="s">
        <v>366</v>
      </c>
      <c r="E108" s="205" t="s">
        <v>423</v>
      </c>
      <c r="F108" s="116" t="s">
        <v>366</v>
      </c>
      <c r="G108" s="116" t="s">
        <v>157</v>
      </c>
      <c r="H108" s="116" t="s">
        <v>274</v>
      </c>
      <c r="I108" s="116" t="s">
        <v>151</v>
      </c>
      <c r="J108" s="156">
        <v>0</v>
      </c>
      <c r="K108" s="156">
        <v>0</v>
      </c>
    </row>
    <row r="109" spans="1:11" ht="95.25" hidden="1">
      <c r="A109" s="3"/>
      <c r="B109" s="190" t="s">
        <v>286</v>
      </c>
      <c r="C109" s="190"/>
      <c r="D109" s="203" t="s">
        <v>366</v>
      </c>
      <c r="E109" s="203" t="s">
        <v>423</v>
      </c>
      <c r="F109" s="101" t="s">
        <v>366</v>
      </c>
      <c r="G109" s="101" t="s">
        <v>157</v>
      </c>
      <c r="H109" s="101" t="s">
        <v>275</v>
      </c>
      <c r="I109" s="112"/>
      <c r="J109" s="202">
        <f>J110</f>
        <v>0</v>
      </c>
      <c r="K109" s="202">
        <f>K110</f>
        <v>0</v>
      </c>
    </row>
    <row r="110" spans="1:11" ht="22.5" hidden="1">
      <c r="A110" s="3"/>
      <c r="B110" s="169" t="s">
        <v>190</v>
      </c>
      <c r="C110" s="169"/>
      <c r="D110" s="205" t="s">
        <v>366</v>
      </c>
      <c r="E110" s="205" t="s">
        <v>423</v>
      </c>
      <c r="F110" s="116" t="s">
        <v>366</v>
      </c>
      <c r="G110" s="116" t="s">
        <v>157</v>
      </c>
      <c r="H110" s="116" t="s">
        <v>275</v>
      </c>
      <c r="I110" s="116" t="s">
        <v>151</v>
      </c>
      <c r="J110" s="156"/>
      <c r="K110" s="156"/>
    </row>
    <row r="111" spans="1:11" ht="74.25" customHeight="1">
      <c r="A111" s="3"/>
      <c r="B111" s="190" t="s">
        <v>287</v>
      </c>
      <c r="C111" s="190"/>
      <c r="D111" s="203" t="s">
        <v>366</v>
      </c>
      <c r="E111" s="203" t="s">
        <v>423</v>
      </c>
      <c r="F111" s="101" t="s">
        <v>366</v>
      </c>
      <c r="G111" s="101" t="s">
        <v>157</v>
      </c>
      <c r="H111" s="101" t="s">
        <v>276</v>
      </c>
      <c r="I111" s="112"/>
      <c r="J111" s="202">
        <f>J112</f>
        <v>1541</v>
      </c>
      <c r="K111" s="202">
        <f>K112</f>
        <v>2303</v>
      </c>
    </row>
    <row r="112" spans="1:11" ht="13.5" customHeight="1">
      <c r="A112" s="3"/>
      <c r="B112" s="169" t="s">
        <v>190</v>
      </c>
      <c r="C112" s="169"/>
      <c r="D112" s="205" t="s">
        <v>366</v>
      </c>
      <c r="E112" s="205" t="s">
        <v>423</v>
      </c>
      <c r="F112" s="116" t="s">
        <v>366</v>
      </c>
      <c r="G112" s="116" t="s">
        <v>157</v>
      </c>
      <c r="H112" s="116" t="s">
        <v>276</v>
      </c>
      <c r="I112" s="116" t="s">
        <v>151</v>
      </c>
      <c r="J112" s="222">
        <v>1541</v>
      </c>
      <c r="K112" s="222">
        <v>2303</v>
      </c>
    </row>
    <row r="113" spans="1:11" ht="12.75" hidden="1">
      <c r="A113" s="3"/>
      <c r="B113" s="107" t="s">
        <v>96</v>
      </c>
      <c r="C113" s="107"/>
      <c r="D113" s="96" t="s">
        <v>366</v>
      </c>
      <c r="E113" s="96" t="s">
        <v>97</v>
      </c>
      <c r="F113" s="175"/>
      <c r="G113" s="175"/>
      <c r="H113" s="175"/>
      <c r="I113" s="115"/>
      <c r="J113" s="181">
        <f>J114</f>
        <v>0</v>
      </c>
      <c r="K113" s="181">
        <f>K114</f>
        <v>0</v>
      </c>
    </row>
    <row r="114" spans="1:11" ht="29.25" customHeight="1" hidden="1">
      <c r="A114" s="3"/>
      <c r="B114" s="206" t="s">
        <v>158</v>
      </c>
      <c r="C114" s="206"/>
      <c r="D114" s="176" t="s">
        <v>366</v>
      </c>
      <c r="E114" s="176" t="s">
        <v>97</v>
      </c>
      <c r="F114" s="176" t="s">
        <v>159</v>
      </c>
      <c r="G114" s="176"/>
      <c r="H114" s="176"/>
      <c r="I114" s="207"/>
      <c r="J114" s="182">
        <f>J115</f>
        <v>0</v>
      </c>
      <c r="K114" s="182">
        <f>K115</f>
        <v>0</v>
      </c>
    </row>
    <row r="115" spans="1:11" ht="42.75" hidden="1">
      <c r="A115" s="3"/>
      <c r="B115" s="213" t="s">
        <v>160</v>
      </c>
      <c r="C115" s="213"/>
      <c r="D115" s="214" t="s">
        <v>366</v>
      </c>
      <c r="E115" s="214" t="s">
        <v>97</v>
      </c>
      <c r="F115" s="214">
        <v>97</v>
      </c>
      <c r="G115" s="214">
        <v>2</v>
      </c>
      <c r="H115" s="214" t="s">
        <v>161</v>
      </c>
      <c r="I115" s="208"/>
      <c r="J115" s="215">
        <f>J116+J118</f>
        <v>0</v>
      </c>
      <c r="K115" s="215">
        <f>K116+K118</f>
        <v>0</v>
      </c>
    </row>
    <row r="116" spans="1:11" ht="22.5" hidden="1">
      <c r="A116" s="3"/>
      <c r="B116" s="209" t="s">
        <v>288</v>
      </c>
      <c r="C116" s="209"/>
      <c r="D116" s="210" t="s">
        <v>366</v>
      </c>
      <c r="E116" s="210" t="s">
        <v>97</v>
      </c>
      <c r="F116" s="210" t="s">
        <v>159</v>
      </c>
      <c r="G116" s="210" t="s">
        <v>157</v>
      </c>
      <c r="H116" s="210" t="s">
        <v>289</v>
      </c>
      <c r="I116" s="211"/>
      <c r="J116" s="212">
        <f>J117</f>
        <v>0</v>
      </c>
      <c r="K116" s="212">
        <f>K117</f>
        <v>0</v>
      </c>
    </row>
    <row r="117" spans="1:11" ht="56.25" hidden="1">
      <c r="A117" s="3"/>
      <c r="B117" s="183" t="s">
        <v>256</v>
      </c>
      <c r="C117" s="183"/>
      <c r="D117" s="179" t="s">
        <v>366</v>
      </c>
      <c r="E117" s="179" t="s">
        <v>97</v>
      </c>
      <c r="F117" s="179" t="s">
        <v>159</v>
      </c>
      <c r="G117" s="179" t="s">
        <v>157</v>
      </c>
      <c r="H117" s="179" t="s">
        <v>289</v>
      </c>
      <c r="I117" s="178" t="s">
        <v>204</v>
      </c>
      <c r="J117" s="180"/>
      <c r="K117" s="180"/>
    </row>
    <row r="118" spans="1:11" ht="22.5" hidden="1">
      <c r="A118" s="3"/>
      <c r="B118" s="209" t="s">
        <v>291</v>
      </c>
      <c r="C118" s="209"/>
      <c r="D118" s="210" t="s">
        <v>366</v>
      </c>
      <c r="E118" s="210" t="s">
        <v>97</v>
      </c>
      <c r="F118" s="210" t="s">
        <v>159</v>
      </c>
      <c r="G118" s="210" t="s">
        <v>157</v>
      </c>
      <c r="H118" s="210" t="s">
        <v>290</v>
      </c>
      <c r="I118" s="211"/>
      <c r="J118" s="212">
        <f>J119</f>
        <v>0</v>
      </c>
      <c r="K118" s="212">
        <f>K119</f>
        <v>0</v>
      </c>
    </row>
    <row r="119" spans="1:11" ht="56.25" hidden="1">
      <c r="A119" s="3"/>
      <c r="B119" s="183" t="s">
        <v>256</v>
      </c>
      <c r="C119" s="183"/>
      <c r="D119" s="179" t="s">
        <v>366</v>
      </c>
      <c r="E119" s="179" t="s">
        <v>97</v>
      </c>
      <c r="F119" s="179" t="s">
        <v>159</v>
      </c>
      <c r="G119" s="179" t="s">
        <v>157</v>
      </c>
      <c r="H119" s="179" t="s">
        <v>290</v>
      </c>
      <c r="I119" s="178" t="s">
        <v>204</v>
      </c>
      <c r="J119" s="180"/>
      <c r="K119" s="180"/>
    </row>
    <row r="120" spans="1:11" ht="12.75">
      <c r="A120" s="3"/>
      <c r="B120" s="191" t="s">
        <v>292</v>
      </c>
      <c r="C120" s="191"/>
      <c r="D120" s="192" t="s">
        <v>367</v>
      </c>
      <c r="E120" s="192"/>
      <c r="F120" s="195"/>
      <c r="G120" s="195"/>
      <c r="H120" s="216"/>
      <c r="I120" s="226"/>
      <c r="J120" s="217">
        <f>J121+J138+J149+J165</f>
        <v>5992.6</v>
      </c>
      <c r="K120" s="217">
        <f>K121+K138+K149+K165</f>
        <v>6062.200000000001</v>
      </c>
    </row>
    <row r="121" spans="1:11" ht="12.75">
      <c r="A121" s="3"/>
      <c r="B121" s="107" t="s">
        <v>368</v>
      </c>
      <c r="C121" s="107"/>
      <c r="D121" s="96" t="s">
        <v>367</v>
      </c>
      <c r="E121" s="96" t="s">
        <v>362</v>
      </c>
      <c r="F121" s="175"/>
      <c r="G121" s="175"/>
      <c r="H121" s="218"/>
      <c r="I121" s="227"/>
      <c r="J121" s="155">
        <f>J122+J134</f>
        <v>517</v>
      </c>
      <c r="K121" s="155">
        <f>K122+K134</f>
        <v>518</v>
      </c>
    </row>
    <row r="122" spans="1:11" ht="32.25">
      <c r="A122" s="3"/>
      <c r="B122" s="137" t="s">
        <v>295</v>
      </c>
      <c r="C122" s="137"/>
      <c r="D122" s="146" t="s">
        <v>367</v>
      </c>
      <c r="E122" s="146" t="s">
        <v>362</v>
      </c>
      <c r="F122" s="98" t="s">
        <v>367</v>
      </c>
      <c r="G122" s="98"/>
      <c r="H122" s="98"/>
      <c r="I122" s="110"/>
      <c r="J122" s="151">
        <f>J123+J126+J129</f>
        <v>500</v>
      </c>
      <c r="K122" s="151">
        <f>K123+K126+K129</f>
        <v>500</v>
      </c>
    </row>
    <row r="123" spans="1:11" ht="63.75">
      <c r="A123" s="3"/>
      <c r="B123" s="143" t="s">
        <v>296</v>
      </c>
      <c r="C123" s="143"/>
      <c r="D123" s="147" t="s">
        <v>367</v>
      </c>
      <c r="E123" s="147" t="s">
        <v>362</v>
      </c>
      <c r="F123" s="130" t="s">
        <v>367</v>
      </c>
      <c r="G123" s="130" t="s">
        <v>145</v>
      </c>
      <c r="H123" s="130"/>
      <c r="I123" s="131"/>
      <c r="J123" s="166">
        <f>J124</f>
        <v>100</v>
      </c>
      <c r="K123" s="166">
        <f>K124</f>
        <v>100</v>
      </c>
    </row>
    <row r="124" spans="1:11" ht="74.25">
      <c r="A124" s="3"/>
      <c r="B124" s="100" t="s">
        <v>297</v>
      </c>
      <c r="C124" s="100"/>
      <c r="D124" s="144" t="s">
        <v>367</v>
      </c>
      <c r="E124" s="144" t="s">
        <v>362</v>
      </c>
      <c r="F124" s="101" t="s">
        <v>367</v>
      </c>
      <c r="G124" s="101" t="s">
        <v>145</v>
      </c>
      <c r="H124" s="101" t="s">
        <v>293</v>
      </c>
      <c r="I124" s="112"/>
      <c r="J124" s="202">
        <f>J125</f>
        <v>100</v>
      </c>
      <c r="K124" s="202">
        <f>K125</f>
        <v>100</v>
      </c>
    </row>
    <row r="125" spans="1:11" ht="22.5">
      <c r="A125" s="3"/>
      <c r="B125" s="169" t="s">
        <v>190</v>
      </c>
      <c r="C125" s="169"/>
      <c r="D125" s="229" t="s">
        <v>367</v>
      </c>
      <c r="E125" s="229" t="s">
        <v>362</v>
      </c>
      <c r="F125" s="116" t="s">
        <v>367</v>
      </c>
      <c r="G125" s="116" t="s">
        <v>145</v>
      </c>
      <c r="H125" s="116" t="s">
        <v>293</v>
      </c>
      <c r="I125" s="116">
        <v>200</v>
      </c>
      <c r="J125" s="156">
        <v>100</v>
      </c>
      <c r="K125" s="156">
        <v>100</v>
      </c>
    </row>
    <row r="126" spans="1:11" ht="63.75">
      <c r="A126" s="3"/>
      <c r="B126" s="143" t="s">
        <v>298</v>
      </c>
      <c r="C126" s="143"/>
      <c r="D126" s="147" t="s">
        <v>367</v>
      </c>
      <c r="E126" s="147" t="s">
        <v>362</v>
      </c>
      <c r="F126" s="130" t="s">
        <v>367</v>
      </c>
      <c r="G126" s="130" t="s">
        <v>157</v>
      </c>
      <c r="H126" s="130"/>
      <c r="I126" s="131"/>
      <c r="J126" s="166">
        <f>J127</f>
        <v>150</v>
      </c>
      <c r="K126" s="166">
        <f>K127</f>
        <v>150</v>
      </c>
    </row>
    <row r="127" spans="1:11" ht="63.75">
      <c r="A127" s="3"/>
      <c r="B127" s="100" t="s">
        <v>299</v>
      </c>
      <c r="C127" s="100"/>
      <c r="D127" s="144" t="s">
        <v>367</v>
      </c>
      <c r="E127" s="144" t="s">
        <v>362</v>
      </c>
      <c r="F127" s="101" t="s">
        <v>367</v>
      </c>
      <c r="G127" s="101" t="s">
        <v>157</v>
      </c>
      <c r="H127" s="101" t="s">
        <v>293</v>
      </c>
      <c r="I127" s="112"/>
      <c r="J127" s="202">
        <f>J128</f>
        <v>150</v>
      </c>
      <c r="K127" s="202">
        <f>K128</f>
        <v>150</v>
      </c>
    </row>
    <row r="128" spans="1:11" ht="22.5">
      <c r="A128" s="3"/>
      <c r="B128" s="169" t="s">
        <v>190</v>
      </c>
      <c r="C128" s="169"/>
      <c r="D128" s="229" t="s">
        <v>367</v>
      </c>
      <c r="E128" s="229" t="s">
        <v>362</v>
      </c>
      <c r="F128" s="116" t="s">
        <v>367</v>
      </c>
      <c r="G128" s="116" t="s">
        <v>157</v>
      </c>
      <c r="H128" s="116" t="s">
        <v>293</v>
      </c>
      <c r="I128" s="116">
        <v>200</v>
      </c>
      <c r="J128" s="156">
        <v>150</v>
      </c>
      <c r="K128" s="156">
        <v>150</v>
      </c>
    </row>
    <row r="129" spans="1:11" ht="63.75">
      <c r="A129" s="3"/>
      <c r="B129" s="143" t="s">
        <v>300</v>
      </c>
      <c r="C129" s="143"/>
      <c r="D129" s="147" t="s">
        <v>367</v>
      </c>
      <c r="E129" s="147" t="s">
        <v>362</v>
      </c>
      <c r="F129" s="130" t="s">
        <v>367</v>
      </c>
      <c r="G129" s="130" t="s">
        <v>171</v>
      </c>
      <c r="H129" s="130"/>
      <c r="I129" s="131"/>
      <c r="J129" s="166">
        <f>J130+J132</f>
        <v>250</v>
      </c>
      <c r="K129" s="166">
        <f>K130+K132</f>
        <v>250</v>
      </c>
    </row>
    <row r="130" spans="1:11" ht="63.75">
      <c r="A130" s="3"/>
      <c r="B130" s="100" t="s">
        <v>301</v>
      </c>
      <c r="C130" s="100"/>
      <c r="D130" s="144" t="s">
        <v>367</v>
      </c>
      <c r="E130" s="144" t="s">
        <v>362</v>
      </c>
      <c r="F130" s="101" t="s">
        <v>367</v>
      </c>
      <c r="G130" s="101" t="s">
        <v>171</v>
      </c>
      <c r="H130" s="101" t="s">
        <v>293</v>
      </c>
      <c r="I130" s="112"/>
      <c r="J130" s="202">
        <f>J131</f>
        <v>50</v>
      </c>
      <c r="K130" s="202">
        <f>K131</f>
        <v>50</v>
      </c>
    </row>
    <row r="131" spans="1:11" ht="22.5">
      <c r="A131" s="3"/>
      <c r="B131" s="169" t="s">
        <v>190</v>
      </c>
      <c r="C131" s="169"/>
      <c r="D131" s="229" t="s">
        <v>367</v>
      </c>
      <c r="E131" s="229" t="s">
        <v>362</v>
      </c>
      <c r="F131" s="116" t="s">
        <v>367</v>
      </c>
      <c r="G131" s="116" t="s">
        <v>171</v>
      </c>
      <c r="H131" s="116" t="s">
        <v>293</v>
      </c>
      <c r="I131" s="116">
        <v>200</v>
      </c>
      <c r="J131" s="156">
        <v>50</v>
      </c>
      <c r="K131" s="156">
        <v>50</v>
      </c>
    </row>
    <row r="132" spans="1:11" ht="63.75">
      <c r="A132" s="3"/>
      <c r="B132" s="100" t="s">
        <v>302</v>
      </c>
      <c r="C132" s="100"/>
      <c r="D132" s="144" t="s">
        <v>367</v>
      </c>
      <c r="E132" s="144" t="s">
        <v>362</v>
      </c>
      <c r="F132" s="101" t="s">
        <v>367</v>
      </c>
      <c r="G132" s="101" t="s">
        <v>171</v>
      </c>
      <c r="H132" s="101" t="s">
        <v>294</v>
      </c>
      <c r="I132" s="112"/>
      <c r="J132" s="202">
        <f>J133</f>
        <v>200</v>
      </c>
      <c r="K132" s="202">
        <f>K133</f>
        <v>200</v>
      </c>
    </row>
    <row r="133" spans="1:11" ht="22.5">
      <c r="A133" s="3"/>
      <c r="B133" s="169" t="s">
        <v>190</v>
      </c>
      <c r="C133" s="169"/>
      <c r="D133" s="229" t="s">
        <v>367</v>
      </c>
      <c r="E133" s="229" t="s">
        <v>362</v>
      </c>
      <c r="F133" s="116" t="s">
        <v>367</v>
      </c>
      <c r="G133" s="116" t="s">
        <v>171</v>
      </c>
      <c r="H133" s="116" t="s">
        <v>294</v>
      </c>
      <c r="I133" s="116">
        <v>200</v>
      </c>
      <c r="J133" s="156">
        <v>200</v>
      </c>
      <c r="K133" s="156">
        <v>200</v>
      </c>
    </row>
    <row r="134" spans="1:11" ht="32.25">
      <c r="A134" s="3"/>
      <c r="B134" s="135" t="s">
        <v>211</v>
      </c>
      <c r="C134" s="135"/>
      <c r="D134" s="146" t="s">
        <v>367</v>
      </c>
      <c r="E134" s="146" t="s">
        <v>362</v>
      </c>
      <c r="F134" s="98" t="s">
        <v>362</v>
      </c>
      <c r="G134" s="98"/>
      <c r="H134" s="98"/>
      <c r="I134" s="110"/>
      <c r="J134" s="151">
        <f aca="true" t="shared" si="6" ref="J134:K136">J135</f>
        <v>17</v>
      </c>
      <c r="K134" s="151">
        <f t="shared" si="6"/>
        <v>18</v>
      </c>
    </row>
    <row r="135" spans="1:11" ht="63.75">
      <c r="A135" s="3"/>
      <c r="B135" s="141" t="s">
        <v>303</v>
      </c>
      <c r="C135" s="141"/>
      <c r="D135" s="147" t="s">
        <v>367</v>
      </c>
      <c r="E135" s="147" t="s">
        <v>362</v>
      </c>
      <c r="F135" s="130" t="s">
        <v>362</v>
      </c>
      <c r="G135" s="130" t="s">
        <v>157</v>
      </c>
      <c r="H135" s="130"/>
      <c r="I135" s="131"/>
      <c r="J135" s="166">
        <f t="shared" si="6"/>
        <v>17</v>
      </c>
      <c r="K135" s="166">
        <f t="shared" si="6"/>
        <v>18</v>
      </c>
    </row>
    <row r="136" spans="1:11" ht="74.25">
      <c r="A136" s="3"/>
      <c r="B136" s="113" t="s">
        <v>304</v>
      </c>
      <c r="C136" s="113"/>
      <c r="D136" s="144" t="s">
        <v>367</v>
      </c>
      <c r="E136" s="144" t="s">
        <v>362</v>
      </c>
      <c r="F136" s="101" t="s">
        <v>362</v>
      </c>
      <c r="G136" s="101" t="s">
        <v>157</v>
      </c>
      <c r="H136" s="101" t="s">
        <v>202</v>
      </c>
      <c r="I136" s="112"/>
      <c r="J136" s="202">
        <f t="shared" si="6"/>
        <v>17</v>
      </c>
      <c r="K136" s="202">
        <f t="shared" si="6"/>
        <v>18</v>
      </c>
    </row>
    <row r="137" spans="1:11" ht="22.5">
      <c r="A137" s="3"/>
      <c r="B137" s="169" t="s">
        <v>190</v>
      </c>
      <c r="C137" s="169"/>
      <c r="D137" s="229" t="s">
        <v>367</v>
      </c>
      <c r="E137" s="116" t="s">
        <v>362</v>
      </c>
      <c r="F137" s="116" t="s">
        <v>362</v>
      </c>
      <c r="G137" s="116" t="s">
        <v>157</v>
      </c>
      <c r="H137" s="229" t="s">
        <v>202</v>
      </c>
      <c r="I137" s="125">
        <v>200</v>
      </c>
      <c r="J137" s="222">
        <v>17</v>
      </c>
      <c r="K137" s="222">
        <v>18</v>
      </c>
    </row>
    <row r="138" spans="1:11" ht="12.75">
      <c r="A138" s="3"/>
      <c r="B138" s="107" t="s">
        <v>359</v>
      </c>
      <c r="C138" s="107"/>
      <c r="D138" s="96" t="s">
        <v>367</v>
      </c>
      <c r="E138" s="96" t="s">
        <v>364</v>
      </c>
      <c r="F138" s="175"/>
      <c r="G138" s="175"/>
      <c r="H138" s="175"/>
      <c r="I138" s="228"/>
      <c r="J138" s="181">
        <f>J139+J145</f>
        <v>351.8</v>
      </c>
      <c r="K138" s="181">
        <f>K139+K145</f>
        <v>352</v>
      </c>
    </row>
    <row r="139" spans="1:11" ht="32.25">
      <c r="A139" s="3"/>
      <c r="B139" s="135" t="s">
        <v>211</v>
      </c>
      <c r="C139" s="135"/>
      <c r="D139" s="146" t="s">
        <v>367</v>
      </c>
      <c r="E139" s="146" t="s">
        <v>364</v>
      </c>
      <c r="F139" s="98" t="s">
        <v>362</v>
      </c>
      <c r="G139" s="98"/>
      <c r="H139" s="98"/>
      <c r="I139" s="98"/>
      <c r="J139" s="151">
        <f>J140</f>
        <v>51.8</v>
      </c>
      <c r="K139" s="151">
        <f>K140</f>
        <v>52</v>
      </c>
    </row>
    <row r="140" spans="1:11" ht="53.25">
      <c r="A140" s="3"/>
      <c r="B140" s="141" t="s">
        <v>307</v>
      </c>
      <c r="C140" s="141"/>
      <c r="D140" s="147" t="s">
        <v>367</v>
      </c>
      <c r="E140" s="147" t="s">
        <v>364</v>
      </c>
      <c r="F140" s="130" t="s">
        <v>362</v>
      </c>
      <c r="G140" s="130" t="s">
        <v>157</v>
      </c>
      <c r="H140" s="130"/>
      <c r="I140" s="130"/>
      <c r="J140" s="166">
        <f>J141+J143</f>
        <v>51.8</v>
      </c>
      <c r="K140" s="166">
        <f>K141+K143</f>
        <v>52</v>
      </c>
    </row>
    <row r="141" spans="1:11" ht="63.75">
      <c r="A141" s="3"/>
      <c r="B141" s="113" t="s">
        <v>308</v>
      </c>
      <c r="C141" s="113"/>
      <c r="D141" s="144" t="s">
        <v>367</v>
      </c>
      <c r="E141" s="144" t="s">
        <v>364</v>
      </c>
      <c r="F141" s="101" t="s">
        <v>362</v>
      </c>
      <c r="G141" s="101" t="s">
        <v>157</v>
      </c>
      <c r="H141" s="101" t="s">
        <v>201</v>
      </c>
      <c r="I141" s="101"/>
      <c r="J141" s="202">
        <f>J142</f>
        <v>2.3</v>
      </c>
      <c r="K141" s="202">
        <f>K142</f>
        <v>2.5</v>
      </c>
    </row>
    <row r="142" spans="1:11" ht="22.5">
      <c r="A142" s="3"/>
      <c r="B142" s="169" t="s">
        <v>190</v>
      </c>
      <c r="C142" s="169"/>
      <c r="D142" s="229" t="s">
        <v>367</v>
      </c>
      <c r="E142" s="116" t="s">
        <v>364</v>
      </c>
      <c r="F142" s="116" t="s">
        <v>362</v>
      </c>
      <c r="G142" s="116" t="s">
        <v>157</v>
      </c>
      <c r="H142" s="229" t="s">
        <v>201</v>
      </c>
      <c r="I142" s="116" t="s">
        <v>151</v>
      </c>
      <c r="J142" s="156">
        <v>2.3</v>
      </c>
      <c r="K142" s="156">
        <v>2.5</v>
      </c>
    </row>
    <row r="143" spans="1:11" ht="63.75">
      <c r="A143" s="3"/>
      <c r="B143" s="113" t="s">
        <v>309</v>
      </c>
      <c r="C143" s="113"/>
      <c r="D143" s="144" t="s">
        <v>367</v>
      </c>
      <c r="E143" s="144" t="s">
        <v>364</v>
      </c>
      <c r="F143" s="101" t="s">
        <v>362</v>
      </c>
      <c r="G143" s="101" t="s">
        <v>157</v>
      </c>
      <c r="H143" s="101" t="s">
        <v>202</v>
      </c>
      <c r="I143" s="101"/>
      <c r="J143" s="202">
        <f>J144</f>
        <v>49.5</v>
      </c>
      <c r="K143" s="202">
        <f>K144</f>
        <v>49.5</v>
      </c>
    </row>
    <row r="144" spans="1:11" ht="22.5">
      <c r="A144" s="3"/>
      <c r="B144" s="169" t="s">
        <v>190</v>
      </c>
      <c r="C144" s="169"/>
      <c r="D144" s="229" t="s">
        <v>367</v>
      </c>
      <c r="E144" s="116" t="s">
        <v>364</v>
      </c>
      <c r="F144" s="116" t="s">
        <v>362</v>
      </c>
      <c r="G144" s="116" t="s">
        <v>157</v>
      </c>
      <c r="H144" s="229" t="s">
        <v>202</v>
      </c>
      <c r="I144" s="116" t="s">
        <v>151</v>
      </c>
      <c r="J144" s="156">
        <v>49.5</v>
      </c>
      <c r="K144" s="156">
        <v>49.5</v>
      </c>
    </row>
    <row r="145" spans="1:11" ht="32.25">
      <c r="A145" s="3"/>
      <c r="B145" s="137" t="s">
        <v>295</v>
      </c>
      <c r="C145" s="137"/>
      <c r="D145" s="146" t="s">
        <v>367</v>
      </c>
      <c r="E145" s="146" t="s">
        <v>364</v>
      </c>
      <c r="F145" s="98" t="s">
        <v>367</v>
      </c>
      <c r="G145" s="98"/>
      <c r="H145" s="98"/>
      <c r="I145" s="98"/>
      <c r="J145" s="151">
        <f aca="true" t="shared" si="7" ref="J145:K147">J146</f>
        <v>300</v>
      </c>
      <c r="K145" s="151">
        <f t="shared" si="7"/>
        <v>300</v>
      </c>
    </row>
    <row r="146" spans="1:11" ht="53.25">
      <c r="A146" s="3"/>
      <c r="B146" s="141" t="s">
        <v>310</v>
      </c>
      <c r="C146" s="141"/>
      <c r="D146" s="147" t="s">
        <v>367</v>
      </c>
      <c r="E146" s="147" t="s">
        <v>364</v>
      </c>
      <c r="F146" s="130" t="s">
        <v>367</v>
      </c>
      <c r="G146" s="130" t="s">
        <v>305</v>
      </c>
      <c r="H146" s="130"/>
      <c r="I146" s="130"/>
      <c r="J146" s="166">
        <f t="shared" si="7"/>
        <v>300</v>
      </c>
      <c r="K146" s="166">
        <f t="shared" si="7"/>
        <v>300</v>
      </c>
    </row>
    <row r="147" spans="1:11" ht="63.75">
      <c r="A147" s="3"/>
      <c r="B147" s="113" t="s">
        <v>311</v>
      </c>
      <c r="C147" s="113"/>
      <c r="D147" s="144" t="s">
        <v>367</v>
      </c>
      <c r="E147" s="144" t="s">
        <v>364</v>
      </c>
      <c r="F147" s="101" t="s">
        <v>367</v>
      </c>
      <c r="G147" s="101" t="s">
        <v>305</v>
      </c>
      <c r="H147" s="101" t="s">
        <v>306</v>
      </c>
      <c r="I147" s="101"/>
      <c r="J147" s="202">
        <f t="shared" si="7"/>
        <v>300</v>
      </c>
      <c r="K147" s="202">
        <f t="shared" si="7"/>
        <v>300</v>
      </c>
    </row>
    <row r="148" spans="1:11" ht="22.5">
      <c r="A148" s="3"/>
      <c r="B148" s="169" t="s">
        <v>190</v>
      </c>
      <c r="C148" s="169"/>
      <c r="D148" s="125" t="s">
        <v>367</v>
      </c>
      <c r="E148" s="125" t="s">
        <v>364</v>
      </c>
      <c r="F148" s="125" t="s">
        <v>367</v>
      </c>
      <c r="G148" s="125" t="s">
        <v>305</v>
      </c>
      <c r="H148" s="125" t="s">
        <v>306</v>
      </c>
      <c r="I148" s="125">
        <v>200</v>
      </c>
      <c r="J148" s="222">
        <v>300</v>
      </c>
      <c r="K148" s="222">
        <v>300</v>
      </c>
    </row>
    <row r="149" spans="1:11" ht="12.75">
      <c r="A149" s="3"/>
      <c r="B149" s="107" t="s">
        <v>360</v>
      </c>
      <c r="C149" s="107"/>
      <c r="D149" s="96" t="s">
        <v>367</v>
      </c>
      <c r="E149" s="96" t="s">
        <v>363</v>
      </c>
      <c r="F149" s="96"/>
      <c r="G149" s="96"/>
      <c r="H149" s="96"/>
      <c r="I149" s="123"/>
      <c r="J149" s="155">
        <f>J150</f>
        <v>1575</v>
      </c>
      <c r="K149" s="155">
        <f>K150</f>
        <v>1624</v>
      </c>
    </row>
    <row r="150" spans="1:11" ht="21.75">
      <c r="A150" s="3"/>
      <c r="B150" s="137" t="s">
        <v>317</v>
      </c>
      <c r="C150" s="137"/>
      <c r="D150" s="146" t="s">
        <v>367</v>
      </c>
      <c r="E150" s="146" t="s">
        <v>363</v>
      </c>
      <c r="F150" s="98" t="s">
        <v>4</v>
      </c>
      <c r="G150" s="98"/>
      <c r="H150" s="98"/>
      <c r="I150" s="98"/>
      <c r="J150" s="151">
        <f>J151+J156+J159+J162</f>
        <v>1575</v>
      </c>
      <c r="K150" s="151">
        <f>K151+K156+K159+K162</f>
        <v>1624</v>
      </c>
    </row>
    <row r="151" spans="1:11" ht="42">
      <c r="A151" s="3"/>
      <c r="B151" s="230" t="s">
        <v>318</v>
      </c>
      <c r="C151" s="230"/>
      <c r="D151" s="147" t="s">
        <v>367</v>
      </c>
      <c r="E151" s="147" t="s">
        <v>363</v>
      </c>
      <c r="F151" s="130" t="s">
        <v>4</v>
      </c>
      <c r="G151" s="130" t="s">
        <v>145</v>
      </c>
      <c r="H151" s="130"/>
      <c r="I151" s="130"/>
      <c r="J151" s="166">
        <f>J152+J154</f>
        <v>1355</v>
      </c>
      <c r="K151" s="166">
        <f>K152+K154</f>
        <v>1404</v>
      </c>
    </row>
    <row r="152" spans="1:11" ht="52.5">
      <c r="A152" s="3"/>
      <c r="B152" s="231" t="s">
        <v>319</v>
      </c>
      <c r="C152" s="231"/>
      <c r="D152" s="144" t="s">
        <v>367</v>
      </c>
      <c r="E152" s="144" t="s">
        <v>363</v>
      </c>
      <c r="F152" s="101" t="s">
        <v>4</v>
      </c>
      <c r="G152" s="101" t="s">
        <v>145</v>
      </c>
      <c r="H152" s="101" t="s">
        <v>312</v>
      </c>
      <c r="I152" s="101"/>
      <c r="J152" s="202">
        <f>J153</f>
        <v>1250</v>
      </c>
      <c r="K152" s="202">
        <f>K153</f>
        <v>1294</v>
      </c>
    </row>
    <row r="153" spans="1:11" ht="22.5">
      <c r="A153" s="3"/>
      <c r="B153" s="169" t="s">
        <v>190</v>
      </c>
      <c r="C153" s="169"/>
      <c r="D153" s="245" t="s">
        <v>367</v>
      </c>
      <c r="E153" s="245" t="s">
        <v>363</v>
      </c>
      <c r="F153" s="99" t="s">
        <v>4</v>
      </c>
      <c r="G153" s="99" t="s">
        <v>145</v>
      </c>
      <c r="H153" s="99" t="s">
        <v>312</v>
      </c>
      <c r="I153" s="138">
        <v>200</v>
      </c>
      <c r="J153" s="222">
        <v>1250</v>
      </c>
      <c r="K153" s="222">
        <v>1294</v>
      </c>
    </row>
    <row r="154" spans="1:11" ht="52.5">
      <c r="A154" s="3"/>
      <c r="B154" s="231" t="s">
        <v>320</v>
      </c>
      <c r="C154" s="231"/>
      <c r="D154" s="144" t="s">
        <v>367</v>
      </c>
      <c r="E154" s="144" t="s">
        <v>363</v>
      </c>
      <c r="F154" s="101" t="s">
        <v>4</v>
      </c>
      <c r="G154" s="101" t="s">
        <v>145</v>
      </c>
      <c r="H154" s="101" t="s">
        <v>313</v>
      </c>
      <c r="I154" s="101"/>
      <c r="J154" s="202">
        <f>J155</f>
        <v>105</v>
      </c>
      <c r="K154" s="202">
        <f>K155</f>
        <v>110</v>
      </c>
    </row>
    <row r="155" spans="1:11" ht="22.5">
      <c r="A155" s="3"/>
      <c r="B155" s="169" t="s">
        <v>190</v>
      </c>
      <c r="C155" s="169"/>
      <c r="D155" s="246" t="s">
        <v>367</v>
      </c>
      <c r="E155" s="246" t="s">
        <v>363</v>
      </c>
      <c r="F155" s="116" t="s">
        <v>4</v>
      </c>
      <c r="G155" s="116" t="s">
        <v>145</v>
      </c>
      <c r="H155" s="116" t="s">
        <v>313</v>
      </c>
      <c r="I155" s="127">
        <v>200</v>
      </c>
      <c r="J155" s="222">
        <v>105</v>
      </c>
      <c r="K155" s="222">
        <v>110</v>
      </c>
    </row>
    <row r="156" spans="1:11" ht="63">
      <c r="A156" s="3"/>
      <c r="B156" s="230" t="s">
        <v>321</v>
      </c>
      <c r="C156" s="230"/>
      <c r="D156" s="147" t="s">
        <v>367</v>
      </c>
      <c r="E156" s="147" t="s">
        <v>363</v>
      </c>
      <c r="F156" s="130" t="s">
        <v>4</v>
      </c>
      <c r="G156" s="130" t="s">
        <v>157</v>
      </c>
      <c r="H156" s="130"/>
      <c r="I156" s="130"/>
      <c r="J156" s="166">
        <f>J157</f>
        <v>50</v>
      </c>
      <c r="K156" s="166">
        <f>K157</f>
        <v>50</v>
      </c>
    </row>
    <row r="157" spans="1:11" ht="63">
      <c r="A157" s="3"/>
      <c r="B157" s="231" t="s">
        <v>322</v>
      </c>
      <c r="C157" s="231"/>
      <c r="D157" s="144" t="s">
        <v>367</v>
      </c>
      <c r="E157" s="144" t="s">
        <v>363</v>
      </c>
      <c r="F157" s="101" t="s">
        <v>4</v>
      </c>
      <c r="G157" s="101" t="s">
        <v>157</v>
      </c>
      <c r="H157" s="101" t="s">
        <v>314</v>
      </c>
      <c r="I157" s="101"/>
      <c r="J157" s="202">
        <f>J158</f>
        <v>50</v>
      </c>
      <c r="K157" s="202">
        <f>K158</f>
        <v>50</v>
      </c>
    </row>
    <row r="158" spans="1:11" ht="22.5">
      <c r="A158" s="3"/>
      <c r="B158" s="169" t="s">
        <v>190</v>
      </c>
      <c r="C158" s="169"/>
      <c r="D158" s="246" t="s">
        <v>367</v>
      </c>
      <c r="E158" s="246" t="s">
        <v>363</v>
      </c>
      <c r="F158" s="116" t="s">
        <v>4</v>
      </c>
      <c r="G158" s="116" t="s">
        <v>157</v>
      </c>
      <c r="H158" s="116" t="s">
        <v>314</v>
      </c>
      <c r="I158" s="125">
        <v>200</v>
      </c>
      <c r="J158" s="222">
        <v>50</v>
      </c>
      <c r="K158" s="222">
        <v>50</v>
      </c>
    </row>
    <row r="159" spans="1:11" ht="52.5">
      <c r="A159" s="3"/>
      <c r="B159" s="230" t="s">
        <v>323</v>
      </c>
      <c r="C159" s="230"/>
      <c r="D159" s="147" t="s">
        <v>367</v>
      </c>
      <c r="E159" s="147" t="s">
        <v>363</v>
      </c>
      <c r="F159" s="130" t="s">
        <v>4</v>
      </c>
      <c r="G159" s="130" t="s">
        <v>171</v>
      </c>
      <c r="H159" s="130"/>
      <c r="I159" s="130"/>
      <c r="J159" s="166">
        <f>J160</f>
        <v>50</v>
      </c>
      <c r="K159" s="166">
        <f>K160</f>
        <v>50</v>
      </c>
    </row>
    <row r="160" spans="1:11" ht="52.5">
      <c r="A160" s="3"/>
      <c r="B160" s="231" t="s">
        <v>325</v>
      </c>
      <c r="C160" s="231"/>
      <c r="D160" s="144" t="s">
        <v>367</v>
      </c>
      <c r="E160" s="144" t="s">
        <v>363</v>
      </c>
      <c r="F160" s="101" t="s">
        <v>4</v>
      </c>
      <c r="G160" s="101" t="s">
        <v>171</v>
      </c>
      <c r="H160" s="101" t="s">
        <v>315</v>
      </c>
      <c r="I160" s="101"/>
      <c r="J160" s="202">
        <f>J161</f>
        <v>50</v>
      </c>
      <c r="K160" s="202">
        <f>K161</f>
        <v>50</v>
      </c>
    </row>
    <row r="161" spans="1:11" ht="22.5">
      <c r="A161" s="3"/>
      <c r="B161" s="169" t="s">
        <v>190</v>
      </c>
      <c r="C161" s="169"/>
      <c r="D161" s="246" t="s">
        <v>367</v>
      </c>
      <c r="E161" s="246" t="s">
        <v>363</v>
      </c>
      <c r="F161" s="116" t="s">
        <v>4</v>
      </c>
      <c r="G161" s="116" t="s">
        <v>171</v>
      </c>
      <c r="H161" s="116" t="s">
        <v>315</v>
      </c>
      <c r="I161" s="246">
        <v>200</v>
      </c>
      <c r="J161" s="222">
        <v>50</v>
      </c>
      <c r="K161" s="222">
        <v>50</v>
      </c>
    </row>
    <row r="162" spans="1:11" ht="42">
      <c r="A162" s="3"/>
      <c r="B162" s="230" t="s">
        <v>324</v>
      </c>
      <c r="C162" s="230"/>
      <c r="D162" s="147" t="s">
        <v>367</v>
      </c>
      <c r="E162" s="147" t="s">
        <v>363</v>
      </c>
      <c r="F162" s="130" t="s">
        <v>4</v>
      </c>
      <c r="G162" s="130" t="s">
        <v>305</v>
      </c>
      <c r="H162" s="130"/>
      <c r="I162" s="130"/>
      <c r="J162" s="166">
        <f>J163</f>
        <v>120</v>
      </c>
      <c r="K162" s="166">
        <f>K163</f>
        <v>120</v>
      </c>
    </row>
    <row r="163" spans="1:11" ht="52.5">
      <c r="A163" s="3"/>
      <c r="B163" s="231" t="s">
        <v>326</v>
      </c>
      <c r="C163" s="231"/>
      <c r="D163" s="144" t="s">
        <v>367</v>
      </c>
      <c r="E163" s="144" t="s">
        <v>363</v>
      </c>
      <c r="F163" s="101" t="s">
        <v>4</v>
      </c>
      <c r="G163" s="101" t="s">
        <v>305</v>
      </c>
      <c r="H163" s="101" t="s">
        <v>316</v>
      </c>
      <c r="I163" s="101"/>
      <c r="J163" s="202">
        <f>J164</f>
        <v>120</v>
      </c>
      <c r="K163" s="202">
        <f>K164</f>
        <v>120</v>
      </c>
    </row>
    <row r="164" spans="1:11" ht="22.5">
      <c r="A164" s="3"/>
      <c r="B164" s="169" t="s">
        <v>190</v>
      </c>
      <c r="C164" s="169"/>
      <c r="D164" s="246" t="s">
        <v>367</v>
      </c>
      <c r="E164" s="246" t="s">
        <v>363</v>
      </c>
      <c r="F164" s="116" t="s">
        <v>4</v>
      </c>
      <c r="G164" s="116" t="s">
        <v>305</v>
      </c>
      <c r="H164" s="116" t="s">
        <v>316</v>
      </c>
      <c r="I164" s="125">
        <v>200</v>
      </c>
      <c r="J164" s="222">
        <v>120</v>
      </c>
      <c r="K164" s="222">
        <v>120</v>
      </c>
    </row>
    <row r="165" spans="1:11" ht="12.75">
      <c r="A165" s="3"/>
      <c r="B165" s="107" t="s">
        <v>91</v>
      </c>
      <c r="C165" s="107"/>
      <c r="D165" s="96" t="s">
        <v>367</v>
      </c>
      <c r="E165" s="96" t="s">
        <v>367</v>
      </c>
      <c r="F165" s="96"/>
      <c r="G165" s="96"/>
      <c r="H165" s="96"/>
      <c r="I165" s="153"/>
      <c r="J165" s="155">
        <f aca="true" t="shared" si="8" ref="J165:K167">J166</f>
        <v>3548.8</v>
      </c>
      <c r="K165" s="155">
        <f t="shared" si="8"/>
        <v>3568.2000000000003</v>
      </c>
    </row>
    <row r="166" spans="1:11" ht="21.75">
      <c r="A166" s="3"/>
      <c r="B166" s="137" t="s">
        <v>317</v>
      </c>
      <c r="C166" s="137"/>
      <c r="D166" s="98" t="s">
        <v>367</v>
      </c>
      <c r="E166" s="98" t="s">
        <v>367</v>
      </c>
      <c r="F166" s="98" t="s">
        <v>4</v>
      </c>
      <c r="G166" s="98"/>
      <c r="H166" s="98"/>
      <c r="I166" s="142"/>
      <c r="J166" s="151">
        <f t="shared" si="8"/>
        <v>3548.8</v>
      </c>
      <c r="K166" s="151">
        <f t="shared" si="8"/>
        <v>3568.2000000000003</v>
      </c>
    </row>
    <row r="167" spans="1:11" ht="42.75">
      <c r="A167" s="3"/>
      <c r="B167" s="141" t="s">
        <v>330</v>
      </c>
      <c r="C167" s="141"/>
      <c r="D167" s="147" t="s">
        <v>367</v>
      </c>
      <c r="E167" s="147" t="s">
        <v>367</v>
      </c>
      <c r="F167" s="147" t="s">
        <v>4</v>
      </c>
      <c r="G167" s="147" t="s">
        <v>329</v>
      </c>
      <c r="H167" s="147"/>
      <c r="I167" s="147"/>
      <c r="J167" s="147">
        <f t="shared" si="8"/>
        <v>3548.8</v>
      </c>
      <c r="K167" s="147">
        <f t="shared" si="8"/>
        <v>3568.2000000000003</v>
      </c>
    </row>
    <row r="168" spans="1:11" ht="21.75">
      <c r="A168" s="3"/>
      <c r="B168" s="113" t="s">
        <v>196</v>
      </c>
      <c r="C168" s="113"/>
      <c r="D168" s="144" t="s">
        <v>367</v>
      </c>
      <c r="E168" s="144" t="s">
        <v>367</v>
      </c>
      <c r="F168" s="144" t="s">
        <v>4</v>
      </c>
      <c r="G168" s="144" t="s">
        <v>329</v>
      </c>
      <c r="H168" s="144" t="s">
        <v>197</v>
      </c>
      <c r="I168" s="144"/>
      <c r="J168" s="144">
        <f>J169+J170</f>
        <v>3548.8</v>
      </c>
      <c r="K168" s="144">
        <f>K169+K170</f>
        <v>3568.2000000000003</v>
      </c>
    </row>
    <row r="169" spans="1:11" ht="45">
      <c r="A169" s="3"/>
      <c r="B169" s="118" t="s">
        <v>152</v>
      </c>
      <c r="C169" s="118"/>
      <c r="D169" s="148" t="s">
        <v>367</v>
      </c>
      <c r="E169" s="148" t="s">
        <v>367</v>
      </c>
      <c r="F169" s="148" t="s">
        <v>4</v>
      </c>
      <c r="G169" s="148" t="s">
        <v>329</v>
      </c>
      <c r="H169" s="148" t="s">
        <v>197</v>
      </c>
      <c r="I169" s="148">
        <v>100</v>
      </c>
      <c r="J169" s="148" t="s">
        <v>230</v>
      </c>
      <c r="K169" s="148" t="s">
        <v>230</v>
      </c>
    </row>
    <row r="170" spans="1:11" ht="22.5">
      <c r="A170" s="3"/>
      <c r="B170" s="169" t="s">
        <v>190</v>
      </c>
      <c r="C170" s="169"/>
      <c r="D170" s="246" t="s">
        <v>367</v>
      </c>
      <c r="E170" s="246" t="s">
        <v>367</v>
      </c>
      <c r="F170" s="246" t="s">
        <v>4</v>
      </c>
      <c r="G170" s="246" t="s">
        <v>329</v>
      </c>
      <c r="H170" s="246" t="s">
        <v>197</v>
      </c>
      <c r="I170" s="246">
        <v>200</v>
      </c>
      <c r="J170" s="246">
        <f>154.7+199.8</f>
        <v>354.5</v>
      </c>
      <c r="K170" s="246">
        <f>163.1+210.8</f>
        <v>373.9</v>
      </c>
    </row>
    <row r="171" spans="1:11" ht="12.75">
      <c r="A171" s="3"/>
      <c r="B171" s="191" t="s">
        <v>331</v>
      </c>
      <c r="C171" s="191"/>
      <c r="D171" s="192" t="s">
        <v>369</v>
      </c>
      <c r="E171" s="192"/>
      <c r="F171" s="192"/>
      <c r="G171" s="247"/>
      <c r="H171" s="192"/>
      <c r="I171" s="192"/>
      <c r="J171" s="248">
        <f>J172+J177</f>
        <v>135</v>
      </c>
      <c r="K171" s="248">
        <f>K172+K177</f>
        <v>135</v>
      </c>
    </row>
    <row r="172" spans="1:11" ht="21">
      <c r="A172" s="3"/>
      <c r="B172" s="236" t="s">
        <v>0</v>
      </c>
      <c r="C172" s="236"/>
      <c r="D172" s="154" t="s">
        <v>369</v>
      </c>
      <c r="E172" s="154" t="s">
        <v>367</v>
      </c>
      <c r="F172" s="154"/>
      <c r="G172" s="154"/>
      <c r="H172" s="154"/>
      <c r="I172" s="154"/>
      <c r="J172" s="184" t="str">
        <f aca="true" t="shared" si="9" ref="J172:K175">J173</f>
        <v>35</v>
      </c>
      <c r="K172" s="184" t="str">
        <f t="shared" si="9"/>
        <v>35</v>
      </c>
    </row>
    <row r="173" spans="1:11" ht="12.75">
      <c r="A173" s="3"/>
      <c r="B173" s="135" t="s">
        <v>335</v>
      </c>
      <c r="C173" s="135"/>
      <c r="D173" s="98" t="s">
        <v>369</v>
      </c>
      <c r="E173" s="98" t="s">
        <v>367</v>
      </c>
      <c r="F173" s="98" t="s">
        <v>154</v>
      </c>
      <c r="G173" s="98"/>
      <c r="H173" s="98"/>
      <c r="I173" s="98"/>
      <c r="J173" s="151" t="str">
        <f t="shared" si="9"/>
        <v>35</v>
      </c>
      <c r="K173" s="151" t="str">
        <f t="shared" si="9"/>
        <v>35</v>
      </c>
    </row>
    <row r="174" spans="1:11" ht="12.75">
      <c r="A174" s="3"/>
      <c r="B174" s="141" t="s">
        <v>156</v>
      </c>
      <c r="C174" s="141"/>
      <c r="D174" s="130" t="s">
        <v>369</v>
      </c>
      <c r="E174" s="130" t="s">
        <v>367</v>
      </c>
      <c r="F174" s="130" t="s">
        <v>154</v>
      </c>
      <c r="G174" s="130" t="s">
        <v>157</v>
      </c>
      <c r="H174" s="130" t="s">
        <v>161</v>
      </c>
      <c r="I174" s="130"/>
      <c r="J174" s="166" t="str">
        <f t="shared" si="9"/>
        <v>35</v>
      </c>
      <c r="K174" s="166" t="str">
        <f t="shared" si="9"/>
        <v>35</v>
      </c>
    </row>
    <row r="175" spans="1:11" ht="32.25">
      <c r="A175" s="3"/>
      <c r="B175" s="104" t="s">
        <v>334</v>
      </c>
      <c r="C175" s="104"/>
      <c r="D175" s="101" t="s">
        <v>369</v>
      </c>
      <c r="E175" s="101" t="s">
        <v>367</v>
      </c>
      <c r="F175" s="101" t="s">
        <v>154</v>
      </c>
      <c r="G175" s="101" t="s">
        <v>157</v>
      </c>
      <c r="H175" s="101" t="s">
        <v>332</v>
      </c>
      <c r="I175" s="101"/>
      <c r="J175" s="202" t="str">
        <f t="shared" si="9"/>
        <v>35</v>
      </c>
      <c r="K175" s="202" t="str">
        <f t="shared" si="9"/>
        <v>35</v>
      </c>
    </row>
    <row r="176" spans="1:11" ht="22.5">
      <c r="A176" s="3"/>
      <c r="B176" s="169" t="s">
        <v>190</v>
      </c>
      <c r="C176" s="169"/>
      <c r="D176" s="116" t="s">
        <v>369</v>
      </c>
      <c r="E176" s="116" t="s">
        <v>367</v>
      </c>
      <c r="F176" s="116" t="s">
        <v>154</v>
      </c>
      <c r="G176" s="116" t="s">
        <v>157</v>
      </c>
      <c r="H176" s="116" t="s">
        <v>332</v>
      </c>
      <c r="I176" s="116" t="s">
        <v>151</v>
      </c>
      <c r="J176" s="156" t="s">
        <v>336</v>
      </c>
      <c r="K176" s="156" t="s">
        <v>336</v>
      </c>
    </row>
    <row r="177" spans="1:11" ht="12.75">
      <c r="A177" s="3"/>
      <c r="B177" s="236" t="s">
        <v>10</v>
      </c>
      <c r="C177" s="236"/>
      <c r="D177" s="154" t="s">
        <v>369</v>
      </c>
      <c r="E177" s="154" t="s">
        <v>369</v>
      </c>
      <c r="F177" s="96"/>
      <c r="G177" s="96"/>
      <c r="H177" s="96"/>
      <c r="I177" s="154"/>
      <c r="J177" s="184">
        <f aca="true" t="shared" si="10" ref="J177:K180">J178</f>
        <v>100</v>
      </c>
      <c r="K177" s="184">
        <f t="shared" si="10"/>
        <v>100</v>
      </c>
    </row>
    <row r="178" spans="1:11" ht="42.75">
      <c r="A178" s="3"/>
      <c r="B178" s="135" t="s">
        <v>337</v>
      </c>
      <c r="C178" s="135"/>
      <c r="D178" s="146" t="s">
        <v>369</v>
      </c>
      <c r="E178" s="146" t="s">
        <v>369</v>
      </c>
      <c r="F178" s="146" t="s">
        <v>370</v>
      </c>
      <c r="G178" s="146"/>
      <c r="H178" s="146"/>
      <c r="I178" s="146"/>
      <c r="J178" s="146">
        <f t="shared" si="10"/>
        <v>100</v>
      </c>
      <c r="K178" s="146">
        <f t="shared" si="10"/>
        <v>100</v>
      </c>
    </row>
    <row r="179" spans="1:11" ht="63.75">
      <c r="A179" s="3"/>
      <c r="B179" s="141" t="s">
        <v>338</v>
      </c>
      <c r="C179" s="141"/>
      <c r="D179" s="147" t="s">
        <v>369</v>
      </c>
      <c r="E179" s="147" t="s">
        <v>369</v>
      </c>
      <c r="F179" s="147" t="s">
        <v>370</v>
      </c>
      <c r="G179" s="147" t="s">
        <v>157</v>
      </c>
      <c r="H179" s="147"/>
      <c r="I179" s="147"/>
      <c r="J179" s="147">
        <f t="shared" si="10"/>
        <v>100</v>
      </c>
      <c r="K179" s="147">
        <f t="shared" si="10"/>
        <v>100</v>
      </c>
    </row>
    <row r="180" spans="1:11" ht="74.25">
      <c r="A180" s="3"/>
      <c r="B180" s="113" t="s">
        <v>339</v>
      </c>
      <c r="C180" s="113"/>
      <c r="D180" s="144" t="s">
        <v>369</v>
      </c>
      <c r="E180" s="144" t="s">
        <v>369</v>
      </c>
      <c r="F180" s="144" t="s">
        <v>370</v>
      </c>
      <c r="G180" s="144" t="s">
        <v>157</v>
      </c>
      <c r="H180" s="144" t="s">
        <v>333</v>
      </c>
      <c r="I180" s="144"/>
      <c r="J180" s="144">
        <f t="shared" si="10"/>
        <v>100</v>
      </c>
      <c r="K180" s="144">
        <f t="shared" si="10"/>
        <v>100</v>
      </c>
    </row>
    <row r="181" spans="1:11" ht="12.75">
      <c r="A181" s="3"/>
      <c r="B181" s="169" t="s">
        <v>341</v>
      </c>
      <c r="C181" s="169"/>
      <c r="D181" s="234" t="s">
        <v>369</v>
      </c>
      <c r="E181" s="234" t="s">
        <v>369</v>
      </c>
      <c r="F181" s="234" t="s">
        <v>370</v>
      </c>
      <c r="G181" s="234" t="s">
        <v>157</v>
      </c>
      <c r="H181" s="234" t="s">
        <v>333</v>
      </c>
      <c r="I181" s="234" t="s">
        <v>340</v>
      </c>
      <c r="J181" s="234">
        <v>100</v>
      </c>
      <c r="K181" s="234">
        <v>100</v>
      </c>
    </row>
    <row r="182" spans="1:11" ht="12.75">
      <c r="A182" s="3"/>
      <c r="B182" s="191" t="s">
        <v>342</v>
      </c>
      <c r="C182" s="191"/>
      <c r="D182" s="235" t="s">
        <v>370</v>
      </c>
      <c r="E182" s="235"/>
      <c r="F182" s="238"/>
      <c r="G182" s="238"/>
      <c r="H182" s="238"/>
      <c r="I182" s="238"/>
      <c r="J182" s="239">
        <f>J183+J203</f>
        <v>3362.3999999999996</v>
      </c>
      <c r="K182" s="239">
        <f>K183+K203</f>
        <v>3430.2999999999997</v>
      </c>
    </row>
    <row r="183" spans="1:11" ht="12.75">
      <c r="A183" s="3"/>
      <c r="B183" s="236" t="s">
        <v>371</v>
      </c>
      <c r="C183" s="236"/>
      <c r="D183" s="237" t="s">
        <v>370</v>
      </c>
      <c r="E183" s="237" t="s">
        <v>362</v>
      </c>
      <c r="F183" s="237"/>
      <c r="G183" s="237"/>
      <c r="H183" s="237"/>
      <c r="I183" s="237"/>
      <c r="J183" s="240">
        <f>J184+J191</f>
        <v>3162.3999999999996</v>
      </c>
      <c r="K183" s="240">
        <f>K184+K191</f>
        <v>3220.2999999999997</v>
      </c>
    </row>
    <row r="184" spans="1:11" ht="12.75">
      <c r="A184" s="3"/>
      <c r="B184" s="249" t="s">
        <v>343</v>
      </c>
      <c r="C184" s="249"/>
      <c r="D184" s="253" t="s">
        <v>370</v>
      </c>
      <c r="E184" s="253" t="s">
        <v>362</v>
      </c>
      <c r="F184" s="250" t="s">
        <v>369</v>
      </c>
      <c r="G184" s="250"/>
      <c r="H184" s="250"/>
      <c r="I184" s="250"/>
      <c r="J184" s="254">
        <f aca="true" t="shared" si="11" ref="J184:K186">J185</f>
        <v>2567.7999999999997</v>
      </c>
      <c r="K184" s="254">
        <f t="shared" si="11"/>
        <v>2622.2999999999997</v>
      </c>
    </row>
    <row r="185" spans="1:11" ht="21.75">
      <c r="A185" s="3"/>
      <c r="B185" s="251" t="s">
        <v>344</v>
      </c>
      <c r="C185" s="251"/>
      <c r="D185" s="157" t="s">
        <v>370</v>
      </c>
      <c r="E185" s="157" t="s">
        <v>362</v>
      </c>
      <c r="F185" s="98" t="s">
        <v>369</v>
      </c>
      <c r="G185" s="98"/>
      <c r="H185" s="98"/>
      <c r="I185" s="98"/>
      <c r="J185" s="151">
        <f t="shared" si="11"/>
        <v>2567.7999999999997</v>
      </c>
      <c r="K185" s="151">
        <f t="shared" si="11"/>
        <v>2622.2999999999997</v>
      </c>
    </row>
    <row r="186" spans="1:11" ht="63.75">
      <c r="A186" s="3"/>
      <c r="B186" s="141" t="s">
        <v>345</v>
      </c>
      <c r="C186" s="141"/>
      <c r="D186" s="165" t="s">
        <v>370</v>
      </c>
      <c r="E186" s="165" t="s">
        <v>362</v>
      </c>
      <c r="F186" s="130" t="s">
        <v>369</v>
      </c>
      <c r="G186" s="130" t="s">
        <v>157</v>
      </c>
      <c r="H186" s="130"/>
      <c r="I186" s="130"/>
      <c r="J186" s="166">
        <f t="shared" si="11"/>
        <v>2567.7999999999997</v>
      </c>
      <c r="K186" s="166">
        <f t="shared" si="11"/>
        <v>2622.2999999999997</v>
      </c>
    </row>
    <row r="187" spans="1:11" ht="21.75">
      <c r="A187" s="3"/>
      <c r="B187" s="104" t="s">
        <v>196</v>
      </c>
      <c r="C187" s="104"/>
      <c r="D187" s="172" t="s">
        <v>370</v>
      </c>
      <c r="E187" s="172" t="s">
        <v>362</v>
      </c>
      <c r="F187" s="101" t="s">
        <v>369</v>
      </c>
      <c r="G187" s="101" t="s">
        <v>157</v>
      </c>
      <c r="H187" s="101" t="s">
        <v>197</v>
      </c>
      <c r="I187" s="101"/>
      <c r="J187" s="202">
        <f>J188+J189+J190</f>
        <v>2567.7999999999997</v>
      </c>
      <c r="K187" s="202">
        <f>K188+K189+K190</f>
        <v>2622.2999999999997</v>
      </c>
    </row>
    <row r="188" spans="1:11" ht="45">
      <c r="A188" s="3"/>
      <c r="B188" s="118" t="s">
        <v>152</v>
      </c>
      <c r="C188" s="118"/>
      <c r="D188" s="116" t="s">
        <v>370</v>
      </c>
      <c r="E188" s="116" t="s">
        <v>362</v>
      </c>
      <c r="F188" s="116" t="s">
        <v>369</v>
      </c>
      <c r="G188" s="116" t="s">
        <v>157</v>
      </c>
      <c r="H188" s="116" t="s">
        <v>197</v>
      </c>
      <c r="I188" s="125">
        <v>100</v>
      </c>
      <c r="J188" s="222">
        <v>1250.3</v>
      </c>
      <c r="K188" s="222">
        <v>1250.3</v>
      </c>
    </row>
    <row r="189" spans="1:11" ht="22.5">
      <c r="A189" s="3"/>
      <c r="B189" s="169" t="s">
        <v>190</v>
      </c>
      <c r="C189" s="169"/>
      <c r="D189" s="116" t="s">
        <v>370</v>
      </c>
      <c r="E189" s="116" t="s">
        <v>362</v>
      </c>
      <c r="F189" s="116" t="s">
        <v>369</v>
      </c>
      <c r="G189" s="116" t="s">
        <v>157</v>
      </c>
      <c r="H189" s="116" t="s">
        <v>197</v>
      </c>
      <c r="I189" s="125">
        <v>200</v>
      </c>
      <c r="J189" s="222">
        <f>34.6+1163.8</f>
        <v>1198.3999999999999</v>
      </c>
      <c r="K189" s="222">
        <f>36.4+1216.5</f>
        <v>1252.9</v>
      </c>
    </row>
    <row r="190" spans="1:11" ht="12.75">
      <c r="A190" s="3"/>
      <c r="B190" s="117" t="s">
        <v>178</v>
      </c>
      <c r="C190" s="117"/>
      <c r="D190" s="116" t="s">
        <v>370</v>
      </c>
      <c r="E190" s="116" t="s">
        <v>362</v>
      </c>
      <c r="F190" s="116" t="s">
        <v>369</v>
      </c>
      <c r="G190" s="116" t="s">
        <v>157</v>
      </c>
      <c r="H190" s="116" t="s">
        <v>197</v>
      </c>
      <c r="I190" s="125">
        <v>800</v>
      </c>
      <c r="J190" s="222">
        <v>119.1</v>
      </c>
      <c r="K190" s="222">
        <v>119.1</v>
      </c>
    </row>
    <row r="191" spans="1:11" ht="12.75">
      <c r="A191" s="3"/>
      <c r="B191" s="255" t="s">
        <v>346</v>
      </c>
      <c r="C191" s="255"/>
      <c r="D191" s="256" t="s">
        <v>370</v>
      </c>
      <c r="E191" s="256" t="s">
        <v>362</v>
      </c>
      <c r="F191" s="257"/>
      <c r="G191" s="257"/>
      <c r="H191" s="257"/>
      <c r="I191" s="257"/>
      <c r="J191" s="254">
        <f>J192+J197</f>
        <v>594.6</v>
      </c>
      <c r="K191" s="254">
        <f>K192+K197</f>
        <v>598</v>
      </c>
    </row>
    <row r="192" spans="1:11" ht="21.75">
      <c r="A192" s="3"/>
      <c r="B192" s="251" t="s">
        <v>344</v>
      </c>
      <c r="C192" s="251"/>
      <c r="D192" s="98" t="s">
        <v>370</v>
      </c>
      <c r="E192" s="98" t="s">
        <v>362</v>
      </c>
      <c r="F192" s="98" t="s">
        <v>369</v>
      </c>
      <c r="G192" s="98"/>
      <c r="H192" s="98"/>
      <c r="I192" s="98"/>
      <c r="J192" s="151">
        <f>J193</f>
        <v>441.2</v>
      </c>
      <c r="K192" s="151">
        <f>K193</f>
        <v>444.59999999999997</v>
      </c>
    </row>
    <row r="193" spans="1:11" ht="42.75">
      <c r="A193" s="3"/>
      <c r="B193" s="252" t="s">
        <v>347</v>
      </c>
      <c r="C193" s="252"/>
      <c r="D193" s="130" t="s">
        <v>370</v>
      </c>
      <c r="E193" s="130" t="s">
        <v>362</v>
      </c>
      <c r="F193" s="130" t="s">
        <v>369</v>
      </c>
      <c r="G193" s="130" t="s">
        <v>145</v>
      </c>
      <c r="H193" s="130"/>
      <c r="I193" s="130"/>
      <c r="J193" s="166">
        <f>J194</f>
        <v>441.2</v>
      </c>
      <c r="K193" s="166">
        <f>K194</f>
        <v>444.59999999999997</v>
      </c>
    </row>
    <row r="194" spans="1:11" ht="21.75">
      <c r="A194" s="3"/>
      <c r="B194" s="104" t="s">
        <v>196</v>
      </c>
      <c r="C194" s="104"/>
      <c r="D194" s="101" t="s">
        <v>370</v>
      </c>
      <c r="E194" s="101" t="s">
        <v>362</v>
      </c>
      <c r="F194" s="101" t="s">
        <v>369</v>
      </c>
      <c r="G194" s="101" t="s">
        <v>145</v>
      </c>
      <c r="H194" s="101" t="s">
        <v>197</v>
      </c>
      <c r="I194" s="126"/>
      <c r="J194" s="202">
        <f>J195+J196</f>
        <v>441.2</v>
      </c>
      <c r="K194" s="202">
        <f>K195+K196</f>
        <v>444.59999999999997</v>
      </c>
    </row>
    <row r="195" spans="1:11" ht="45">
      <c r="A195" s="3"/>
      <c r="B195" s="118" t="s">
        <v>152</v>
      </c>
      <c r="C195" s="118"/>
      <c r="D195" s="116" t="s">
        <v>370</v>
      </c>
      <c r="E195" s="116" t="s">
        <v>362</v>
      </c>
      <c r="F195" s="116" t="s">
        <v>369</v>
      </c>
      <c r="G195" s="116" t="s">
        <v>145</v>
      </c>
      <c r="H195" s="116" t="s">
        <v>197</v>
      </c>
      <c r="I195" s="125">
        <v>100</v>
      </c>
      <c r="J195" s="222">
        <v>387.9</v>
      </c>
      <c r="K195" s="222">
        <v>387.9</v>
      </c>
    </row>
    <row r="196" spans="1:11" ht="22.5">
      <c r="A196" s="3"/>
      <c r="B196" s="169" t="s">
        <v>190</v>
      </c>
      <c r="C196" s="169"/>
      <c r="D196" s="116" t="s">
        <v>370</v>
      </c>
      <c r="E196" s="116" t="s">
        <v>362</v>
      </c>
      <c r="F196" s="116" t="s">
        <v>369</v>
      </c>
      <c r="G196" s="116" t="s">
        <v>145</v>
      </c>
      <c r="H196" s="116" t="s">
        <v>197</v>
      </c>
      <c r="I196" s="125">
        <v>200</v>
      </c>
      <c r="J196" s="222">
        <v>53.3</v>
      </c>
      <c r="K196" s="222">
        <v>56.7</v>
      </c>
    </row>
    <row r="197" spans="1:11" ht="12.75">
      <c r="A197" s="3"/>
      <c r="B197" s="258" t="s">
        <v>247</v>
      </c>
      <c r="C197" s="258"/>
      <c r="D197" s="176" t="s">
        <v>370</v>
      </c>
      <c r="E197" s="176" t="s">
        <v>362</v>
      </c>
      <c r="F197" s="176" t="s">
        <v>93</v>
      </c>
      <c r="G197" s="176"/>
      <c r="H197" s="176"/>
      <c r="I197" s="176"/>
      <c r="J197" s="182">
        <f>J198</f>
        <v>153.4</v>
      </c>
      <c r="K197" s="182">
        <f>K198</f>
        <v>153.4</v>
      </c>
    </row>
    <row r="198" spans="1:11" ht="12.75">
      <c r="A198" s="3"/>
      <c r="B198" s="264" t="s">
        <v>249</v>
      </c>
      <c r="C198" s="264"/>
      <c r="D198" s="214" t="s">
        <v>370</v>
      </c>
      <c r="E198" s="214" t="s">
        <v>362</v>
      </c>
      <c r="F198" s="214" t="s">
        <v>93</v>
      </c>
      <c r="G198" s="214" t="s">
        <v>250</v>
      </c>
      <c r="H198" s="214"/>
      <c r="I198" s="214"/>
      <c r="J198" s="215">
        <f>J199+J201</f>
        <v>153.4</v>
      </c>
      <c r="K198" s="215">
        <f>K199+K201</f>
        <v>153.4</v>
      </c>
    </row>
    <row r="199" spans="1:11" ht="53.25">
      <c r="A199" s="3"/>
      <c r="B199" s="261" t="s">
        <v>348</v>
      </c>
      <c r="C199" s="261"/>
      <c r="D199" s="262" t="s">
        <v>370</v>
      </c>
      <c r="E199" s="262" t="s">
        <v>362</v>
      </c>
      <c r="F199" s="262" t="s">
        <v>93</v>
      </c>
      <c r="G199" s="262" t="s">
        <v>250</v>
      </c>
      <c r="H199" s="262" t="s">
        <v>349</v>
      </c>
      <c r="I199" s="262"/>
      <c r="J199" s="263">
        <f>J200</f>
        <v>140.5</v>
      </c>
      <c r="K199" s="263">
        <f>K200</f>
        <v>140.5</v>
      </c>
    </row>
    <row r="200" spans="1:11" ht="12.75">
      <c r="A200" s="3"/>
      <c r="B200" s="259" t="s">
        <v>350</v>
      </c>
      <c r="C200" s="259"/>
      <c r="D200" s="179" t="s">
        <v>370</v>
      </c>
      <c r="E200" s="179" t="s">
        <v>362</v>
      </c>
      <c r="F200" s="179" t="s">
        <v>93</v>
      </c>
      <c r="G200" s="179" t="s">
        <v>250</v>
      </c>
      <c r="H200" s="179" t="s">
        <v>349</v>
      </c>
      <c r="I200" s="179" t="s">
        <v>340</v>
      </c>
      <c r="J200" s="180">
        <v>140.5</v>
      </c>
      <c r="K200" s="180">
        <v>140.5</v>
      </c>
    </row>
    <row r="201" spans="1:11" ht="12.75">
      <c r="A201" s="3"/>
      <c r="B201" s="261" t="s">
        <v>351</v>
      </c>
      <c r="C201" s="261"/>
      <c r="D201" s="262" t="s">
        <v>370</v>
      </c>
      <c r="E201" s="262" t="s">
        <v>362</v>
      </c>
      <c r="F201" s="262" t="s">
        <v>93</v>
      </c>
      <c r="G201" s="262" t="s">
        <v>250</v>
      </c>
      <c r="H201" s="262" t="s">
        <v>352</v>
      </c>
      <c r="I201" s="262"/>
      <c r="J201" s="263">
        <f>J202</f>
        <v>12.9</v>
      </c>
      <c r="K201" s="263">
        <f>K202</f>
        <v>12.9</v>
      </c>
    </row>
    <row r="202" spans="1:11" ht="45">
      <c r="A202" s="3"/>
      <c r="B202" s="177" t="s">
        <v>353</v>
      </c>
      <c r="C202" s="177"/>
      <c r="D202" s="179" t="s">
        <v>370</v>
      </c>
      <c r="E202" s="179" t="s">
        <v>362</v>
      </c>
      <c r="F202" s="179" t="s">
        <v>93</v>
      </c>
      <c r="G202" s="179" t="s">
        <v>250</v>
      </c>
      <c r="H202" s="179" t="s">
        <v>352</v>
      </c>
      <c r="I202" s="179" t="s">
        <v>174</v>
      </c>
      <c r="J202" s="180">
        <v>12.9</v>
      </c>
      <c r="K202" s="180">
        <v>12.9</v>
      </c>
    </row>
    <row r="203" spans="1:11" ht="12.75">
      <c r="A203" s="3"/>
      <c r="B203" s="260" t="s">
        <v>354</v>
      </c>
      <c r="C203" s="260"/>
      <c r="D203" s="96" t="s">
        <v>370</v>
      </c>
      <c r="E203" s="96" t="s">
        <v>366</v>
      </c>
      <c r="F203" s="96"/>
      <c r="G203" s="96"/>
      <c r="H203" s="96"/>
      <c r="I203" s="96"/>
      <c r="J203" s="155">
        <f aca="true" t="shared" si="12" ref="J203:K206">J204</f>
        <v>200</v>
      </c>
      <c r="K203" s="155">
        <f t="shared" si="12"/>
        <v>210</v>
      </c>
    </row>
    <row r="204" spans="1:11" ht="21.75">
      <c r="A204" s="3"/>
      <c r="B204" s="251" t="s">
        <v>344</v>
      </c>
      <c r="C204" s="251"/>
      <c r="D204" s="98" t="s">
        <v>370</v>
      </c>
      <c r="E204" s="98" t="s">
        <v>366</v>
      </c>
      <c r="F204" s="98" t="s">
        <v>369</v>
      </c>
      <c r="G204" s="98"/>
      <c r="H204" s="98"/>
      <c r="I204" s="98"/>
      <c r="J204" s="151">
        <f t="shared" si="12"/>
        <v>200</v>
      </c>
      <c r="K204" s="151">
        <f t="shared" si="12"/>
        <v>210</v>
      </c>
    </row>
    <row r="205" spans="1:11" ht="52.5">
      <c r="A205" s="3"/>
      <c r="B205" s="230" t="s">
        <v>223</v>
      </c>
      <c r="C205" s="230"/>
      <c r="D205" s="130" t="s">
        <v>370</v>
      </c>
      <c r="E205" s="130" t="s">
        <v>366</v>
      </c>
      <c r="F205" s="130" t="s">
        <v>369</v>
      </c>
      <c r="G205" s="130" t="s">
        <v>171</v>
      </c>
      <c r="H205" s="130"/>
      <c r="I205" s="130"/>
      <c r="J205" s="166">
        <f t="shared" si="12"/>
        <v>200</v>
      </c>
      <c r="K205" s="166">
        <f t="shared" si="12"/>
        <v>210</v>
      </c>
    </row>
    <row r="206" spans="1:11" ht="12.75">
      <c r="A206" s="3"/>
      <c r="B206" s="104" t="s">
        <v>355</v>
      </c>
      <c r="C206" s="104"/>
      <c r="D206" s="101" t="s">
        <v>370</v>
      </c>
      <c r="E206" s="101" t="s">
        <v>366</v>
      </c>
      <c r="F206" s="101" t="s">
        <v>369</v>
      </c>
      <c r="G206" s="101" t="s">
        <v>171</v>
      </c>
      <c r="H206" s="101" t="s">
        <v>356</v>
      </c>
      <c r="I206" s="101"/>
      <c r="J206" s="202">
        <f t="shared" si="12"/>
        <v>200</v>
      </c>
      <c r="K206" s="202">
        <f t="shared" si="12"/>
        <v>210</v>
      </c>
    </row>
    <row r="207" spans="1:11" ht="22.5">
      <c r="A207" s="3"/>
      <c r="B207" s="169" t="s">
        <v>190</v>
      </c>
      <c r="C207" s="169"/>
      <c r="D207" s="116" t="s">
        <v>370</v>
      </c>
      <c r="E207" s="116" t="s">
        <v>366</v>
      </c>
      <c r="F207" s="116" t="s">
        <v>369</v>
      </c>
      <c r="G207" s="116" t="s">
        <v>171</v>
      </c>
      <c r="H207" s="116" t="s">
        <v>356</v>
      </c>
      <c r="I207" s="125">
        <v>200</v>
      </c>
      <c r="J207" s="222">
        <v>200</v>
      </c>
      <c r="K207" s="222">
        <v>210</v>
      </c>
    </row>
    <row r="208" spans="1:11" ht="14.25">
      <c r="A208" s="3"/>
      <c r="B208" s="267" t="s">
        <v>224</v>
      </c>
      <c r="C208" s="267"/>
      <c r="D208" s="235" t="s">
        <v>11</v>
      </c>
      <c r="E208" s="238"/>
      <c r="F208" s="95"/>
      <c r="G208" s="95"/>
      <c r="H208" s="95"/>
      <c r="I208" s="95"/>
      <c r="J208" s="217">
        <f aca="true" t="shared" si="13" ref="J208:K212">J209</f>
        <v>2309.7</v>
      </c>
      <c r="K208" s="217">
        <f t="shared" si="13"/>
        <v>2332.9</v>
      </c>
    </row>
    <row r="209" spans="1:11" ht="12.75">
      <c r="A209" s="3"/>
      <c r="B209" s="134" t="s">
        <v>225</v>
      </c>
      <c r="C209" s="134"/>
      <c r="D209" s="237" t="s">
        <v>11</v>
      </c>
      <c r="E209" s="237" t="s">
        <v>362</v>
      </c>
      <c r="F209" s="96"/>
      <c r="G209" s="96"/>
      <c r="H209" s="96"/>
      <c r="I209" s="96"/>
      <c r="J209" s="155">
        <f t="shared" si="13"/>
        <v>2309.7</v>
      </c>
      <c r="K209" s="155">
        <f t="shared" si="13"/>
        <v>2332.9</v>
      </c>
    </row>
    <row r="210" spans="1:11" ht="42.75">
      <c r="A210" s="3"/>
      <c r="B210" s="137" t="s">
        <v>337</v>
      </c>
      <c r="C210" s="137"/>
      <c r="D210" s="98" t="s">
        <v>11</v>
      </c>
      <c r="E210" s="98" t="s">
        <v>362</v>
      </c>
      <c r="F210" s="98" t="s">
        <v>370</v>
      </c>
      <c r="G210" s="98"/>
      <c r="H210" s="98"/>
      <c r="I210" s="98"/>
      <c r="J210" s="151">
        <f t="shared" si="13"/>
        <v>2309.7</v>
      </c>
      <c r="K210" s="151">
        <f t="shared" si="13"/>
        <v>2332.9</v>
      </c>
    </row>
    <row r="211" spans="1:11" ht="63.75">
      <c r="A211" s="3"/>
      <c r="B211" s="143" t="s">
        <v>227</v>
      </c>
      <c r="C211" s="143"/>
      <c r="D211" s="130" t="s">
        <v>11</v>
      </c>
      <c r="E211" s="130" t="s">
        <v>362</v>
      </c>
      <c r="F211" s="130" t="s">
        <v>370</v>
      </c>
      <c r="G211" s="130" t="s">
        <v>145</v>
      </c>
      <c r="H211" s="130"/>
      <c r="I211" s="130"/>
      <c r="J211" s="166">
        <f t="shared" si="13"/>
        <v>2309.7</v>
      </c>
      <c r="K211" s="166">
        <f t="shared" si="13"/>
        <v>2332.9</v>
      </c>
    </row>
    <row r="212" spans="1:11" ht="12.75">
      <c r="A212" s="3"/>
      <c r="B212" s="265" t="s">
        <v>226</v>
      </c>
      <c r="C212" s="265"/>
      <c r="D212" s="266" t="s">
        <v>11</v>
      </c>
      <c r="E212" s="266" t="s">
        <v>362</v>
      </c>
      <c r="F212" s="266" t="s">
        <v>370</v>
      </c>
      <c r="G212" s="266" t="s">
        <v>145</v>
      </c>
      <c r="H212" s="266"/>
      <c r="I212" s="266"/>
      <c r="J212" s="268">
        <f t="shared" si="13"/>
        <v>2309.7</v>
      </c>
      <c r="K212" s="268">
        <f t="shared" si="13"/>
        <v>2332.9</v>
      </c>
    </row>
    <row r="213" spans="1:11" ht="24" customHeight="1">
      <c r="A213" s="3"/>
      <c r="B213" s="100" t="s">
        <v>196</v>
      </c>
      <c r="C213" s="100"/>
      <c r="D213" s="101" t="s">
        <v>11</v>
      </c>
      <c r="E213" s="101" t="s">
        <v>362</v>
      </c>
      <c r="F213" s="101" t="s">
        <v>370</v>
      </c>
      <c r="G213" s="101" t="s">
        <v>145</v>
      </c>
      <c r="H213" s="101" t="s">
        <v>197</v>
      </c>
      <c r="I213" s="101"/>
      <c r="J213" s="202">
        <f>J214+J215+J216</f>
        <v>2309.7</v>
      </c>
      <c r="K213" s="202">
        <f>K214+K215+K216</f>
        <v>2332.9</v>
      </c>
    </row>
    <row r="214" spans="1:11" ht="45">
      <c r="A214" s="3"/>
      <c r="B214" s="118" t="s">
        <v>152</v>
      </c>
      <c r="C214" s="118"/>
      <c r="D214" s="116" t="s">
        <v>11</v>
      </c>
      <c r="E214" s="116" t="s">
        <v>362</v>
      </c>
      <c r="F214" s="116" t="s">
        <v>370</v>
      </c>
      <c r="G214" s="116" t="s">
        <v>145</v>
      </c>
      <c r="H214" s="116" t="s">
        <v>197</v>
      </c>
      <c r="I214" s="125">
        <v>100</v>
      </c>
      <c r="J214" s="222">
        <v>1837.7</v>
      </c>
      <c r="K214" s="222">
        <v>1837.7</v>
      </c>
    </row>
    <row r="215" spans="1:11" ht="22.5">
      <c r="A215" s="3"/>
      <c r="B215" s="169" t="s">
        <v>190</v>
      </c>
      <c r="C215" s="169"/>
      <c r="D215" s="116" t="s">
        <v>11</v>
      </c>
      <c r="E215" s="116" t="s">
        <v>362</v>
      </c>
      <c r="F215" s="116" t="s">
        <v>370</v>
      </c>
      <c r="G215" s="116" t="s">
        <v>145</v>
      </c>
      <c r="H215" s="116" t="s">
        <v>197</v>
      </c>
      <c r="I215" s="125">
        <v>200</v>
      </c>
      <c r="J215" s="222">
        <f>25.3+445.6</f>
        <v>470.90000000000003</v>
      </c>
      <c r="K215" s="222">
        <f>26.6+467.5</f>
        <v>494.1</v>
      </c>
    </row>
    <row r="216" spans="1:11" ht="12.75">
      <c r="A216" s="3"/>
      <c r="B216" s="117" t="s">
        <v>178</v>
      </c>
      <c r="C216" s="117"/>
      <c r="D216" s="116" t="s">
        <v>11</v>
      </c>
      <c r="E216" s="116" t="s">
        <v>362</v>
      </c>
      <c r="F216" s="116" t="s">
        <v>370</v>
      </c>
      <c r="G216" s="116" t="s">
        <v>145</v>
      </c>
      <c r="H216" s="116" t="s">
        <v>197</v>
      </c>
      <c r="I216" s="125">
        <v>800</v>
      </c>
      <c r="J216" s="222">
        <v>1.1</v>
      </c>
      <c r="K216" s="222">
        <v>1.1</v>
      </c>
    </row>
    <row r="217" spans="1:11" ht="12.75">
      <c r="A217" s="3"/>
      <c r="B217" s="276" t="s">
        <v>422</v>
      </c>
      <c r="C217" s="276"/>
      <c r="D217" s="277" t="s">
        <v>93</v>
      </c>
      <c r="E217" s="278"/>
      <c r="F217" s="279"/>
      <c r="G217" s="279"/>
      <c r="H217" s="279"/>
      <c r="I217" s="279"/>
      <c r="J217" s="155">
        <f aca="true" t="shared" si="14" ref="J217:K221">J218</f>
        <v>541.7</v>
      </c>
      <c r="K217" s="155">
        <f t="shared" si="14"/>
        <v>1158.7</v>
      </c>
    </row>
    <row r="218" spans="1:11" ht="12.75">
      <c r="A218" s="3"/>
      <c r="B218" s="280" t="s">
        <v>417</v>
      </c>
      <c r="C218" s="280"/>
      <c r="D218" s="72" t="s">
        <v>93</v>
      </c>
      <c r="E218" s="73" t="s">
        <v>93</v>
      </c>
      <c r="F218" s="74"/>
      <c r="G218" s="74"/>
      <c r="H218" s="74"/>
      <c r="I218" s="74"/>
      <c r="J218" s="156">
        <f t="shared" si="14"/>
        <v>541.7</v>
      </c>
      <c r="K218" s="156">
        <f t="shared" si="14"/>
        <v>1158.7</v>
      </c>
    </row>
    <row r="219" spans="1:11" ht="12.75">
      <c r="A219" s="3"/>
      <c r="B219" s="281" t="s">
        <v>247</v>
      </c>
      <c r="C219" s="281"/>
      <c r="D219" s="75" t="s">
        <v>93</v>
      </c>
      <c r="E219" s="76" t="s">
        <v>93</v>
      </c>
      <c r="F219" s="77" t="s">
        <v>93</v>
      </c>
      <c r="G219" s="77" t="s">
        <v>248</v>
      </c>
      <c r="H219" s="77" t="s">
        <v>161</v>
      </c>
      <c r="I219" s="77"/>
      <c r="J219" s="156">
        <f t="shared" si="14"/>
        <v>541.7</v>
      </c>
      <c r="K219" s="156">
        <f t="shared" si="14"/>
        <v>1158.7</v>
      </c>
    </row>
    <row r="220" spans="1:11" ht="12.75">
      <c r="A220" s="3"/>
      <c r="B220" s="281" t="s">
        <v>249</v>
      </c>
      <c r="C220" s="281"/>
      <c r="D220" s="75" t="s">
        <v>93</v>
      </c>
      <c r="E220" s="76" t="s">
        <v>93</v>
      </c>
      <c r="F220" s="77" t="s">
        <v>93</v>
      </c>
      <c r="G220" s="77" t="s">
        <v>250</v>
      </c>
      <c r="H220" s="77" t="s">
        <v>161</v>
      </c>
      <c r="I220" s="77"/>
      <c r="J220" s="156">
        <f t="shared" si="14"/>
        <v>541.7</v>
      </c>
      <c r="K220" s="156">
        <f t="shared" si="14"/>
        <v>1158.7</v>
      </c>
    </row>
    <row r="221" spans="1:11" ht="24">
      <c r="A221" s="3"/>
      <c r="B221" s="281" t="s">
        <v>231</v>
      </c>
      <c r="C221" s="281"/>
      <c r="D221" s="274">
        <v>99</v>
      </c>
      <c r="E221" s="274">
        <v>99</v>
      </c>
      <c r="F221" s="275" t="s">
        <v>93</v>
      </c>
      <c r="G221" s="275" t="s">
        <v>250</v>
      </c>
      <c r="H221" s="275" t="s">
        <v>232</v>
      </c>
      <c r="I221" s="273" t="s">
        <v>233</v>
      </c>
      <c r="J221" s="222">
        <f t="shared" si="14"/>
        <v>541.7</v>
      </c>
      <c r="K221" s="222">
        <f t="shared" si="14"/>
        <v>1158.7</v>
      </c>
    </row>
    <row r="222" spans="1:11" ht="12.75">
      <c r="A222" s="3"/>
      <c r="B222" s="281" t="s">
        <v>417</v>
      </c>
      <c r="C222" s="281"/>
      <c r="D222" s="274">
        <v>99</v>
      </c>
      <c r="E222" s="274">
        <v>99</v>
      </c>
      <c r="F222" s="275" t="s">
        <v>93</v>
      </c>
      <c r="G222" s="275" t="s">
        <v>250</v>
      </c>
      <c r="H222" s="275" t="s">
        <v>232</v>
      </c>
      <c r="I222" s="273">
        <v>900</v>
      </c>
      <c r="J222" s="222">
        <v>541.7</v>
      </c>
      <c r="K222" s="222">
        <v>1158.7</v>
      </c>
    </row>
    <row r="223" spans="1:11" ht="12.75">
      <c r="A223" s="290">
        <v>2</v>
      </c>
      <c r="B223" s="296" t="s">
        <v>238</v>
      </c>
      <c r="C223" s="297">
        <v>872</v>
      </c>
      <c r="D223" s="536"/>
      <c r="E223" s="536"/>
      <c r="F223" s="536"/>
      <c r="G223" s="536"/>
      <c r="H223" s="536"/>
      <c r="I223" s="536"/>
      <c r="J223" s="298">
        <f>J224</f>
        <v>375.7</v>
      </c>
      <c r="K223" s="298">
        <f>K224</f>
        <v>382.4</v>
      </c>
    </row>
    <row r="224" spans="1:11" ht="12.75">
      <c r="A224" s="3"/>
      <c r="B224" s="102" t="s">
        <v>141</v>
      </c>
      <c r="C224" s="102"/>
      <c r="D224" s="95" t="s">
        <v>362</v>
      </c>
      <c r="E224" s="95"/>
      <c r="F224" s="95"/>
      <c r="G224" s="95"/>
      <c r="H224" s="95"/>
      <c r="I224" s="114"/>
      <c r="J224" s="217">
        <f>J225+J232</f>
        <v>375.7</v>
      </c>
      <c r="K224" s="217">
        <f>K225+K232</f>
        <v>382.4</v>
      </c>
    </row>
    <row r="225" spans="1:11" ht="32.25">
      <c r="A225" s="3"/>
      <c r="B225" s="107" t="s">
        <v>12</v>
      </c>
      <c r="C225" s="107"/>
      <c r="D225" s="96" t="s">
        <v>362</v>
      </c>
      <c r="E225" s="96" t="s">
        <v>363</v>
      </c>
      <c r="F225" s="96"/>
      <c r="G225" s="96"/>
      <c r="H225" s="96"/>
      <c r="I225" s="115"/>
      <c r="J225" s="155">
        <f>J226</f>
        <v>269.7</v>
      </c>
      <c r="K225" s="155">
        <f>K226</f>
        <v>270.4</v>
      </c>
    </row>
    <row r="226" spans="1:11" ht="21">
      <c r="A226" s="3"/>
      <c r="B226" s="103" t="s">
        <v>142</v>
      </c>
      <c r="C226" s="103"/>
      <c r="D226" s="98" t="s">
        <v>362</v>
      </c>
      <c r="E226" s="98" t="s">
        <v>363</v>
      </c>
      <c r="F226" s="98" t="s">
        <v>143</v>
      </c>
      <c r="G226" s="98"/>
      <c r="H226" s="98"/>
      <c r="I226" s="110"/>
      <c r="J226" s="159">
        <f>J227</f>
        <v>269.7</v>
      </c>
      <c r="K226" s="159">
        <f>K227</f>
        <v>270.4</v>
      </c>
    </row>
    <row r="227" spans="1:11" ht="12.75">
      <c r="A227" s="3"/>
      <c r="B227" s="129" t="s">
        <v>148</v>
      </c>
      <c r="C227" s="129"/>
      <c r="D227" s="130" t="s">
        <v>362</v>
      </c>
      <c r="E227" s="130" t="s">
        <v>363</v>
      </c>
      <c r="F227" s="130" t="s">
        <v>143</v>
      </c>
      <c r="G227" s="130" t="s">
        <v>145</v>
      </c>
      <c r="H227" s="130"/>
      <c r="I227" s="131"/>
      <c r="J227" s="161">
        <f>J228+J230</f>
        <v>269.7</v>
      </c>
      <c r="K227" s="161">
        <f>K228+K230</f>
        <v>270.4</v>
      </c>
    </row>
    <row r="228" spans="1:11" ht="33.75">
      <c r="A228" s="3"/>
      <c r="B228" s="128" t="s">
        <v>146</v>
      </c>
      <c r="C228" s="128"/>
      <c r="D228" s="112" t="s">
        <v>362</v>
      </c>
      <c r="E228" s="112" t="s">
        <v>363</v>
      </c>
      <c r="F228" s="112" t="s">
        <v>143</v>
      </c>
      <c r="G228" s="112" t="s">
        <v>145</v>
      </c>
      <c r="H228" s="112" t="s">
        <v>147</v>
      </c>
      <c r="I228" s="112"/>
      <c r="J228" s="163">
        <f>J229</f>
        <v>259.2</v>
      </c>
      <c r="K228" s="163">
        <f>K229</f>
        <v>259.2</v>
      </c>
    </row>
    <row r="229" spans="1:11" ht="45">
      <c r="A229" s="3"/>
      <c r="B229" s="118" t="s">
        <v>152</v>
      </c>
      <c r="C229" s="118"/>
      <c r="D229" s="116" t="s">
        <v>362</v>
      </c>
      <c r="E229" s="116" t="s">
        <v>363</v>
      </c>
      <c r="F229" s="116" t="s">
        <v>143</v>
      </c>
      <c r="G229" s="116" t="s">
        <v>145</v>
      </c>
      <c r="H229" s="116" t="s">
        <v>147</v>
      </c>
      <c r="I229" s="116">
        <v>100</v>
      </c>
      <c r="J229" s="156">
        <v>259.2</v>
      </c>
      <c r="K229" s="156">
        <v>259.2</v>
      </c>
    </row>
    <row r="230" spans="1:11" ht="12.75">
      <c r="A230" s="3"/>
      <c r="B230" s="133" t="s">
        <v>150</v>
      </c>
      <c r="C230" s="133"/>
      <c r="D230" s="112" t="s">
        <v>362</v>
      </c>
      <c r="E230" s="112" t="s">
        <v>363</v>
      </c>
      <c r="F230" s="112" t="s">
        <v>143</v>
      </c>
      <c r="G230" s="112" t="s">
        <v>145</v>
      </c>
      <c r="H230" s="112" t="s">
        <v>149</v>
      </c>
      <c r="I230" s="112"/>
      <c r="J230" s="163">
        <f>J231</f>
        <v>10.5</v>
      </c>
      <c r="K230" s="163">
        <f>K231</f>
        <v>11.2</v>
      </c>
    </row>
    <row r="231" spans="1:11" ht="12.75">
      <c r="A231" s="3"/>
      <c r="B231" s="108" t="s">
        <v>176</v>
      </c>
      <c r="C231" s="108"/>
      <c r="D231" s="244"/>
      <c r="E231" s="244"/>
      <c r="F231" s="244"/>
      <c r="G231" s="244"/>
      <c r="H231" s="244"/>
      <c r="I231" s="111" t="s">
        <v>151</v>
      </c>
      <c r="J231" s="222">
        <v>10.5</v>
      </c>
      <c r="K231" s="222">
        <v>11.2</v>
      </c>
    </row>
    <row r="232" spans="1:11" ht="12.75">
      <c r="A232" s="3"/>
      <c r="B232" s="134" t="s">
        <v>372</v>
      </c>
      <c r="C232" s="145" t="s">
        <v>239</v>
      </c>
      <c r="D232" s="96" t="s">
        <v>362</v>
      </c>
      <c r="E232" s="96" t="s">
        <v>195</v>
      </c>
      <c r="F232" s="96"/>
      <c r="G232" s="96"/>
      <c r="H232" s="96"/>
      <c r="I232" s="123"/>
      <c r="J232" s="155">
        <f aca="true" t="shared" si="15" ref="J232:K235">J233</f>
        <v>106</v>
      </c>
      <c r="K232" s="155">
        <f t="shared" si="15"/>
        <v>112</v>
      </c>
    </row>
    <row r="233" spans="1:11" ht="21">
      <c r="A233" s="3"/>
      <c r="B233" s="97" t="s">
        <v>142</v>
      </c>
      <c r="C233" s="97"/>
      <c r="D233" s="98" t="s">
        <v>362</v>
      </c>
      <c r="E233" s="98" t="s">
        <v>195</v>
      </c>
      <c r="F233" s="98" t="s">
        <v>143</v>
      </c>
      <c r="G233" s="98"/>
      <c r="H233" s="98"/>
      <c r="I233" s="110"/>
      <c r="J233" s="151">
        <f t="shared" si="15"/>
        <v>106</v>
      </c>
      <c r="K233" s="151">
        <f t="shared" si="15"/>
        <v>112</v>
      </c>
    </row>
    <row r="234" spans="1:11" ht="12.75">
      <c r="A234" s="3"/>
      <c r="B234" s="171" t="s">
        <v>144</v>
      </c>
      <c r="C234" s="171"/>
      <c r="D234" s="130" t="s">
        <v>362</v>
      </c>
      <c r="E234" s="130" t="s">
        <v>195</v>
      </c>
      <c r="F234" s="130" t="s">
        <v>143</v>
      </c>
      <c r="G234" s="130" t="s">
        <v>145</v>
      </c>
      <c r="H234" s="130"/>
      <c r="I234" s="131"/>
      <c r="J234" s="166">
        <f t="shared" si="15"/>
        <v>106</v>
      </c>
      <c r="K234" s="166">
        <f t="shared" si="15"/>
        <v>112</v>
      </c>
    </row>
    <row r="235" spans="1:11" ht="32.25">
      <c r="A235" s="3"/>
      <c r="B235" s="113" t="s">
        <v>209</v>
      </c>
      <c r="C235" s="113"/>
      <c r="D235" s="101" t="s">
        <v>362</v>
      </c>
      <c r="E235" s="101" t="s">
        <v>195</v>
      </c>
      <c r="F235" s="101" t="s">
        <v>143</v>
      </c>
      <c r="G235" s="101" t="s">
        <v>145</v>
      </c>
      <c r="H235" s="101" t="s">
        <v>198</v>
      </c>
      <c r="I235" s="112"/>
      <c r="J235" s="202">
        <f t="shared" si="15"/>
        <v>106</v>
      </c>
      <c r="K235" s="202">
        <f t="shared" si="15"/>
        <v>112</v>
      </c>
    </row>
    <row r="236" spans="1:11" ht="22.5">
      <c r="A236" s="3"/>
      <c r="B236" s="169" t="s">
        <v>190</v>
      </c>
      <c r="C236" s="169"/>
      <c r="D236" s="116" t="s">
        <v>362</v>
      </c>
      <c r="E236" s="116" t="s">
        <v>195</v>
      </c>
      <c r="F236" s="116" t="s">
        <v>143</v>
      </c>
      <c r="G236" s="116" t="s">
        <v>145</v>
      </c>
      <c r="H236" s="116" t="s">
        <v>198</v>
      </c>
      <c r="I236" s="116">
        <v>200</v>
      </c>
      <c r="J236" s="156">
        <v>106</v>
      </c>
      <c r="K236" s="156">
        <v>112</v>
      </c>
    </row>
    <row r="237" spans="1:11" ht="12.75">
      <c r="A237" s="3"/>
      <c r="B237" s="320" t="s">
        <v>228</v>
      </c>
      <c r="C237" s="3"/>
      <c r="D237" s="3"/>
      <c r="E237" s="3"/>
      <c r="F237" s="3"/>
      <c r="G237" s="3"/>
      <c r="H237" s="3"/>
      <c r="I237" s="3"/>
      <c r="J237" s="321">
        <f>J223+J9</f>
        <v>22076.4</v>
      </c>
      <c r="K237" s="321">
        <f>K223+K9</f>
        <v>23582.000000000004</v>
      </c>
    </row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</sheetData>
  <sheetProtection/>
  <mergeCells count="11">
    <mergeCell ref="G2:K2"/>
    <mergeCell ref="A7:A8"/>
    <mergeCell ref="B7:B8"/>
    <mergeCell ref="C7:C8"/>
    <mergeCell ref="D7:I7"/>
    <mergeCell ref="J7:J8"/>
    <mergeCell ref="K7:K8"/>
    <mergeCell ref="F8:H8"/>
    <mergeCell ref="D223:I223"/>
    <mergeCell ref="A4:K4"/>
    <mergeCell ref="A5:K5"/>
  </mergeCells>
  <printOptions/>
  <pageMargins left="0.69" right="0.26" top="0.33" bottom="0.32" header="0.28" footer="0.17"/>
  <pageSetup horizontalDpi="600" verticalDpi="600" orientation="portrait" paperSize="9" scale="85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grekova</cp:lastModifiedBy>
  <cp:lastPrinted>2013-11-18T10:11:55Z</cp:lastPrinted>
  <dcterms:created xsi:type="dcterms:W3CDTF">2002-06-04T10:05:56Z</dcterms:created>
  <dcterms:modified xsi:type="dcterms:W3CDTF">2013-11-18T10:12:14Z</dcterms:modified>
  <cp:category/>
  <cp:version/>
  <cp:contentType/>
  <cp:contentStatus/>
</cp:coreProperties>
</file>