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firstSheet="2" activeTab="11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  <sheet name="Прил9" sheetId="9" r:id="rId9"/>
    <sheet name="Прил 10" sheetId="10" r:id="rId10"/>
    <sheet name="Прил 11" sheetId="11" r:id="rId11"/>
    <sheet name="Прил12" sheetId="12" r:id="rId12"/>
  </sheets>
  <definedNames>
    <definedName name="_xlnm.Print_Titles" localSheetId="7">'Прил8'!$7:$7</definedName>
    <definedName name="_xlnm.Print_Titles" localSheetId="8">'Прил9'!$7:$7</definedName>
    <definedName name="_xlnm.Print_Area" localSheetId="5">'Прил6'!#REF!</definedName>
    <definedName name="_xlnm.Print_Area" localSheetId="6">'Прил7'!$A$1:$G$106</definedName>
    <definedName name="_xlnm.Print_Area" localSheetId="8">'Прил9'!$A$1:$I$106</definedName>
  </definedNames>
  <calcPr fullCalcOnLoad="1"/>
</workbook>
</file>

<file path=xl/sharedStrings.xml><?xml version="1.0" encoding="utf-8"?>
<sst xmlns="http://schemas.openxmlformats.org/spreadsheetml/2006/main" count="2249" uniqueCount="353">
  <si>
    <t>Выполнение функций органами местного самоуправления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</si>
  <si>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</si>
  <si>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</si>
  <si>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</si>
  <si>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</si>
  <si>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</si>
  <si>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</si>
  <si>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</si>
  <si>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</si>
  <si>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>351 00 00</t>
  </si>
  <si>
    <t xml:space="preserve">07 </t>
  </si>
  <si>
    <t>440 00 00</t>
  </si>
  <si>
    <t>Коммунальное хозяйство</t>
  </si>
  <si>
    <t>Поддержка коммунального хозяйства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</si>
  <si>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</si>
  <si>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</si>
  <si>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</si>
  <si>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</si>
  <si>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</si>
  <si>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</si>
  <si>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</si>
  <si>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</si>
  <si>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</si>
  <si>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</si>
  <si>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</si>
  <si>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</si>
  <si>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</si>
  <si>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002 0000</t>
  </si>
  <si>
    <t>Центральный аппарат</t>
  </si>
  <si>
    <t>002 0400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</si>
  <si>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</si>
  <si>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</si>
  <si>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</si>
  <si>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</si>
  <si>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</si>
  <si>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</si>
  <si>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</si>
  <si>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</si>
  <si>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08</t>
  </si>
  <si>
    <t>Культура</t>
  </si>
  <si>
    <t>Дворцы и дома культуры, другие учреждения культуры и средств массовой информации</t>
  </si>
  <si>
    <t>Другие общегосударственные вопросы</t>
  </si>
  <si>
    <t>090 00 00</t>
  </si>
  <si>
    <t>090 02 00</t>
  </si>
  <si>
    <t>440 99 00</t>
  </si>
  <si>
    <t>Обеспечение деятельности подведомственных учреждений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</si>
  <si>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</si>
  <si>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</si>
  <si>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</si>
  <si>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</si>
  <si>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</si>
  <si>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</si>
  <si>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</si>
  <si>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</si>
  <si>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</si>
  <si>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</si>
  <si>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</si>
  <si>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</si>
  <si>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</si>
  <si>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</si>
  <si>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</si>
  <si>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</si>
  <si>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</si>
  <si>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</si>
  <si>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</si>
  <si>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 xml:space="preserve">Распределение 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</si>
  <si>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</si>
  <si>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</si>
  <si>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</si>
  <si>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</si>
  <si>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</si>
  <si>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</si>
  <si>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Приложение 6</t>
  </si>
  <si>
    <t>Код главы</t>
  </si>
  <si>
    <t>Код группы, подгруппы, статьи и вида источников</t>
  </si>
  <si>
    <t>Погашение бюджетом  поселения кредитов от кредитных организаций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</si>
  <si>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</si>
  <si>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</si>
  <si>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</si>
  <si>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</si>
  <si>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</si>
  <si>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</si>
  <si>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</si>
  <si>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</si>
  <si>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</si>
  <si>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</si>
  <si>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</si>
  <si>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</si>
  <si>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</si>
  <si>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</si>
  <si>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</si>
  <si>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</si>
  <si>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</si>
  <si>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</si>
  <si>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>создание, содержание и организация деятельности аварийно-спасательных служб</t>
  </si>
  <si>
    <t>521 06 04</t>
  </si>
  <si>
    <t>Условно утвержденные расходы</t>
  </si>
  <si>
    <t>Библиотеки</t>
  </si>
  <si>
    <t>442 00 00</t>
  </si>
  <si>
    <t>442 99 00</t>
  </si>
  <si>
    <t>01 02 00 00 10 0000 710</t>
  </si>
  <si>
    <t xml:space="preserve"> 01 02 00 00 10 0000 810</t>
  </si>
  <si>
    <t xml:space="preserve"> 01 05 02 01 10 0000 510</t>
  </si>
  <si>
    <t>01 05 02 01 10 0000 610</t>
  </si>
  <si>
    <t>092 03 00</t>
  </si>
  <si>
    <t>Выполнение других обязательств государства</t>
  </si>
  <si>
    <t xml:space="preserve">  Закон Тульской области "О библиотечном деле"</t>
  </si>
  <si>
    <t>УСЛОВНО УТВЕРЖДЕННЫЕ РАСХОДЫ</t>
  </si>
  <si>
    <t>09</t>
  </si>
  <si>
    <t>Приложение 5</t>
  </si>
  <si>
    <t>Приложение 7</t>
  </si>
  <si>
    <t>Приложение 3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</si>
  <si>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</si>
  <si>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</si>
  <si>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</si>
  <si>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Перечень передаваемых полномочий</t>
  </si>
  <si>
    <t>Формирование и исполнение бюджета</t>
  </si>
  <si>
    <t>Приложение 8</t>
  </si>
  <si>
    <t>Формирование и содержание муниципального  архива</t>
  </si>
  <si>
    <t>Приложение 4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</si>
  <si>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</si>
  <si>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</si>
  <si>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</si>
  <si>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</si>
  <si>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</si>
  <si>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</si>
  <si>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</si>
  <si>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</si>
  <si>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</si>
  <si>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</si>
  <si>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Приложение 11</t>
  </si>
  <si>
    <t>тыс.рублей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</si>
  <si>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</si>
  <si>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</si>
  <si>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коммунального хозяйства</t>
  </si>
  <si>
    <t>351 05 00</t>
  </si>
  <si>
    <t>521 06 05</t>
  </si>
  <si>
    <t>финансовый контроль</t>
  </si>
  <si>
    <t>Сумма на 2013 год</t>
  </si>
  <si>
    <t>521 06 00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</si>
  <si>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</si>
  <si>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</si>
  <si>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521 06 01</t>
  </si>
  <si>
    <t>формирование и исполнение бюджета</t>
  </si>
  <si>
    <t>Финансовый контроль</t>
  </si>
  <si>
    <t>НАЦИОНАЛЬНАЯ  ЭКОНОМИКА</t>
  </si>
  <si>
    <t>Дорожное хозяйство (дорожные фонды)</t>
  </si>
  <si>
    <t>521 00 00</t>
  </si>
  <si>
    <t>Безвозмездные и безвозвратные перечисления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</si>
  <si>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</si>
  <si>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</si>
  <si>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ОБРАЗОВАНИЕ</t>
  </si>
  <si>
    <t>2013 год</t>
  </si>
  <si>
    <t>Перечень вопросов межмуниципального характера</t>
  </si>
  <si>
    <t>КУЛЬТУРА И  КИНЕМАТОГРАФИЯ</t>
  </si>
  <si>
    <t>к решению Собрания депутатов МО город Советск</t>
  </si>
  <si>
    <t xml:space="preserve">к решению Собрания депутатов МО город Советск </t>
  </si>
  <si>
    <t>Ведомственная структура расходов бюджета муниципального образования город Советск</t>
  </si>
  <si>
    <t>Администрация МО город Советск</t>
  </si>
  <si>
    <t>Глава местной администрации</t>
  </si>
  <si>
    <t>002 08 00</t>
  </si>
  <si>
    <t>Молодежная политика и оздоровление детей</t>
  </si>
  <si>
    <t>Целевые программы муниципальных образований</t>
  </si>
  <si>
    <t>795 00 00</t>
  </si>
  <si>
    <t>Физическая культура и спорт</t>
  </si>
  <si>
    <t>Физическая культура</t>
  </si>
  <si>
    <t>11</t>
  </si>
  <si>
    <t>Центры спортивной подготовки (сборные команды)</t>
  </si>
  <si>
    <t>482 00 00</t>
  </si>
  <si>
    <t>482 99 00</t>
  </si>
  <si>
    <t>Собрание депутатов МО г.Советск Щекинского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</si>
  <si>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</si>
  <si>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9</t>
  </si>
  <si>
    <t>Приложение 10</t>
  </si>
  <si>
    <t>Наименование программ</t>
  </si>
  <si>
    <t>Вид расходов</t>
  </si>
  <si>
    <t>Приложение 1</t>
  </si>
  <si>
    <t>"О бюджете муниципального образования город Советск</t>
  </si>
  <si>
    <t>Перечень главных администраторов доходов бюджета муниципального образования город Советск Щекинского района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</si>
  <si>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</si>
  <si>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</t>
  </si>
  <si>
    <t>главного администратора доходов</t>
  </si>
  <si>
    <t>доходов местного бюджета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</si>
  <si>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</si>
  <si>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</si>
  <si>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</si>
  <si>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</si>
  <si>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1 05 03000 01 0000 110</t>
  </si>
  <si>
    <t>Единый сельскохозяйственный налог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</si>
  <si>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</si>
  <si>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</si>
  <si>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</si>
  <si>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</si>
  <si>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</si>
  <si>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</si>
  <si>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Финансовое управление администрации муниципального образования  Щекинский район</t>
  </si>
  <si>
    <t>850</t>
  </si>
  <si>
    <t>1 17 01050 10 0000 180</t>
  </si>
  <si>
    <t>Невыясненные поступления, зачисляемые в бюджеты поселений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</si>
  <si>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</si>
  <si>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</si>
  <si>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</si>
  <si>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</si>
  <si>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</si>
  <si>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</si>
  <si>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</si>
  <si>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</si>
  <si>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Администрация муниципального образования Щекинский район</t>
  </si>
  <si>
    <t>851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</si>
  <si>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</si>
  <si>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</si>
  <si>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</si>
  <si>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</si>
  <si>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Администрация муниципального образования город Советск Щекинского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</si>
  <si>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</si>
  <si>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</si>
  <si>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</si>
  <si>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</si>
  <si>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1 17 05050 10 0000 180</t>
  </si>
  <si>
    <t>Прочие неналоговые доходы бюджетов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</si>
  <si>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</si>
  <si>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</si>
  <si>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</si>
  <si>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</si>
  <si>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</si>
  <si>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</si>
  <si>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</si>
  <si>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 бюджетам поселений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</si>
  <si>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</si>
  <si>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</si>
  <si>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</si>
  <si>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</si>
  <si>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</si>
  <si>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</si>
  <si>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</si>
  <si>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</si>
  <si>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</si>
  <si>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</si>
  <si>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</si>
  <si>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2 00 00000 00 0000 000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</si>
  <si>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</si>
  <si>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</si>
  <si>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&lt;2&gt; Администраторами доходов по подстатьям, статьям, подгуппам группы доходов "2 00 00000 00 - безвозмездные поступления" являются уполномоченные органы местного самоуправления, а также созданные ими казенные учреждения, являющиеся получателями указанных средств</t>
  </si>
  <si>
    <t>Приложение 2</t>
  </si>
  <si>
    <t>Нормативы распределения доходов в бюджет муниципального образования город Советск Щекинского района, не установленные бюджетным законодательством Российской Федерации</t>
  </si>
  <si>
    <t>Наименование кодов классификации доходов</t>
  </si>
  <si>
    <t>Нормативы распределения, (в процентах)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</si>
  <si>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г.Советск на 2012 год и плановый период 2013 и 2014 годов"</t>
  </si>
  <si>
    <t>795 52 01</t>
  </si>
  <si>
    <t>Муниципальная целевая программа "По проведению ремонта жилых помещений ветеранов Великой Отечественной войны в муниципальном образовании город Советск на 2012 год и плановый период 2013 и 2014 годов"</t>
  </si>
  <si>
    <t>795 52 03</t>
  </si>
  <si>
    <t>Муниципальная целевая программа "По проведению ремонта жилых помещений муниципального жилого фонда в МО город Советск на 2012 год и плановый период 2013 и 2014 годов"</t>
  </si>
  <si>
    <t>795 52 04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</si>
  <si>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</si>
  <si>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</si>
  <si>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 xml:space="preserve">Перечень главных администраторов источников финансирования дефицита бюджета муниципального образования город Советск </t>
  </si>
  <si>
    <t>Сумма на 2014 год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</si>
  <si>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</si>
  <si>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</si>
  <si>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</si>
  <si>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</si>
  <si>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</si>
  <si>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</si>
  <si>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Уплата прочих налогов, сборов и иных платежей</t>
  </si>
  <si>
    <t>Иные межбюджетные трансферты</t>
  </si>
  <si>
    <t>540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</si>
  <si>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</si>
  <si>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</si>
  <si>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Резервные средства</t>
  </si>
  <si>
    <t>870</t>
  </si>
  <si>
    <t>244</t>
  </si>
  <si>
    <t>Релизация государственных функций, связанных с общегосударственным управлением</t>
  </si>
  <si>
    <t>092 00 00</t>
  </si>
  <si>
    <t>Содержание и обслуживание казны Российской Федерации</t>
  </si>
  <si>
    <t>090 01 00</t>
  </si>
  <si>
    <t xml:space="preserve">Целевые муниципальные программы </t>
  </si>
  <si>
    <t>00</t>
  </si>
  <si>
    <t>Другие вопросы в области жилищно-коммунального хозяйства</t>
  </si>
  <si>
    <t>002 99 00</t>
  </si>
  <si>
    <t>111</t>
  </si>
  <si>
    <t>321</t>
  </si>
  <si>
    <t>2014 год</t>
  </si>
  <si>
    <t>2013 год, тыс.руб.</t>
  </si>
  <si>
    <t>Итого</t>
  </si>
  <si>
    <t>99</t>
  </si>
  <si>
    <t>999 00 00</t>
  </si>
  <si>
    <t>999</t>
  </si>
  <si>
    <t>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</si>
  <si>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</si>
  <si>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ЗТО "О наделении органов местного самоуправления  госполномочиями по предоставлению мер соц.поддержки работникам библиотек, муниципальных музеев и их филиалов"</t>
  </si>
  <si>
    <t>Другие вопросы в области национальной экономики</t>
  </si>
  <si>
    <t>12</t>
  </si>
  <si>
    <t>520 83 25</t>
  </si>
  <si>
    <t>520 83 54</t>
  </si>
  <si>
    <t>520 83 62</t>
  </si>
  <si>
    <t>Щекинского района на 2013 год и плановый период 2014 и 2015 годов"</t>
  </si>
  <si>
    <t>"О бюджете  муниципального образования город Советск Щекинского района на 2013 год и плановый период 2014 и 2015 годов"</t>
  </si>
  <si>
    <t>"О бюджете  муниципального образования  город Советск Щекинского района на 2013 год и плановый период 2014 и 2015 годов"</t>
  </si>
  <si>
    <t>Межбюджетные трансферты, передаваемые из бюджета МО город Советск в бюджет МО Щекинский район на осуществление части полномочий по решению вопросов местного значения в соответствии с заключенными соглашениями, на 2013 год</t>
  </si>
  <si>
    <t>выдача градостроительных планов, разрешений на строительство и разрешений на ввод объектов капстроительства в эксплуатацию</t>
  </si>
  <si>
    <t>РАСПРЕДЕЛЕНИЕ СУБСИДИЙ, ПЕРЕДАВАЕМЫХ БЮДЖЕТУ МО ЩЕКИНСКИЙ РАЙОН ИЗ БЮДЖЕТА  МО ГОРОД  СОВЕТСК НА РЕШЕНИЕ ВОПРОСОВ МЕЖМУНИЦИПАЛЬНОГО ХАРАКТЕРА НА 2013 ГОД И ПЛАНОВЫЙ ПЕРИОД 2014- 2015г.г.</t>
  </si>
  <si>
    <t>Сумма на 2015 год</t>
  </si>
  <si>
    <t>бюджетных ассигнований бюджета МО город Советск на 2013 год  по разделам, подразделам, целевым статьям и видам расходов классификации расходов бюджетов Российской Федерации</t>
  </si>
  <si>
    <t>521 06 02</t>
  </si>
  <si>
    <t>570 00 10</t>
  </si>
  <si>
    <t>МКУ "Централизованная бухгалтерия МО город Советск"</t>
  </si>
  <si>
    <t>242</t>
  </si>
  <si>
    <t>795 52 08</t>
  </si>
  <si>
    <t>Муниципальная целевая программа "Профилактика экстремизма, терроризма в МО г.Советск Щекинского района на 2012-2014 г.г."</t>
  </si>
  <si>
    <t>Муниципальная целевая программа "Модернизация и развитие автомобильных дорог на территории МО город Советск Щекинского района в 2012-2016 годах"</t>
  </si>
  <si>
    <t>795 52 07</t>
  </si>
  <si>
    <t>Закупка товаров, работ, услуг в целях капитального ремонта государственного (муниципального) имущества</t>
  </si>
  <si>
    <t>350 03 00</t>
  </si>
  <si>
    <t>Мероприятий в области жилищного хозяйства</t>
  </si>
  <si>
    <t>Муниципальная целевая программа "По замене оборудования и инженерных сетей по объектам водоотведения и очистке стоков в МО г.Советск Щекинского района на 2012 год и плановый период 2013 и 2014 годов"</t>
  </si>
  <si>
    <t>795 52 05</t>
  </si>
  <si>
    <t>795 52 09</t>
  </si>
  <si>
    <t>Выплаты несовершеннолетним по ДЦП "Занятость и трудоустройство несовершеннолетних в МО город Советск на 2013-2015годы"</t>
  </si>
  <si>
    <t>к решению Собрания депутатов МО город Советск "О бюджете  МО город Советск Щекинского района на 2013 год и плановый период 2014 и 2015 годов"</t>
  </si>
  <si>
    <t>на 2013 год</t>
  </si>
  <si>
    <t>1 11 05025 10 0000 120</t>
  </si>
  <si>
    <t>Доходы, получаемые  в  виде  арендной  платы,  а также средства от продажи  права  на  заключение  договоров  аренды  за   земли,   находящиеся   в собственности    поселений    (за    исключением земельных  участков  муниципальных  бюджетных  и автономных учреждений)</t>
  </si>
  <si>
    <t>1 11 05035 10 0000 120</t>
  </si>
  <si>
    <t>Доходы   от   сдачи    в    аренду    имущества  находящегося в  оперативном  управлении  органов управления поселений и созданных ими  учреждений  (за    исключением    имущества    муниципальных бюджетных и автономных учреждений)</t>
  </si>
  <si>
    <t xml:space="preserve">1 14 02053 10 0000 410 </t>
  </si>
  <si>
    <t xml:space="preserve"> Доходы   от    реализации    иного    имущества, находящегося  в  собственности   поселений   (за исключением имущества муниципальных бюджетных  и автономных   учреждений,   а   также   имущества  муниципальных  унитарных  предприятий,   в   том числе казенных),  в  части  реализации  основных средств по указанному имуществу</t>
  </si>
  <si>
    <t>1 14 06025 10 0000 430</t>
  </si>
  <si>
    <t xml:space="preserve">  Доходы   от    продажи    земельных    участков, находящихся  в   собственности   поселений   (за исключением  земельных  участков   муниципальных бюджетных и автономных учреждений)</t>
  </si>
  <si>
    <t>521 06 03</t>
  </si>
  <si>
    <t>616 05 01</t>
  </si>
  <si>
    <t>Ведомственная целевая программа "Развитие механизмов регулирования межбюджетных отношений на 2013-2017 годы"</t>
  </si>
  <si>
    <t>"О бюджете  муниципального образования МО город Советск Щекинского района на 2013 год и плановый период 2014 и 2015 годов"</t>
  </si>
  <si>
    <t>бюджетных ассигнований бюджета МО город Советск на плановый период 2014  и 2015  годов по разделам, подразделам, целевым статьям и видам расходов классификации расходов бюджетов Российской Федерации</t>
  </si>
  <si>
    <t>2015 год</t>
  </si>
  <si>
    <t>Капитальный ремонт муниципального жилищного фонда</t>
  </si>
  <si>
    <t>350 02 00</t>
  </si>
  <si>
    <t>на плановый период 2014 и 2015 годов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</si>
  <si>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город Советск   в 2013 году</t>
  </si>
  <si>
    <t>Перечень  бюджетных ассигнований на реализацию муниципальных целевых программ   по разделам, подразделам, целевым статьям и видам расходов классификации расходов бюджетов Российской Федерации, предусмотренных к финансированию  из бюджета МО город Советск   в 2014-2015 годах</t>
  </si>
  <si>
    <t>2014 год, тыс.руб.</t>
  </si>
  <si>
    <t>2015 год, тыс.руб.</t>
  </si>
  <si>
    <t>Приложение 12</t>
  </si>
  <si>
    <t>к решению Собрания депутатов МО город Советск  "О бюджете  муниципального образования город Советск Щекинского района на 2013 год  и плановый период 2014 и 2015 годов"</t>
  </si>
  <si>
    <t xml:space="preserve">Источники внутреннего финансирования дефицита бюджета МО город Советск на 2013 год </t>
  </si>
  <si>
    <t>от 25 декабря 2012г. № 81-216</t>
  </si>
  <si>
    <t>от 25 декабря 2012 г.№_81-216</t>
  </si>
  <si>
    <t xml:space="preserve">от 25 декабря 2012 г. № 81-216 </t>
  </si>
  <si>
    <t>от 25 декабря 2012г.№ 81-216</t>
  </si>
  <si>
    <t>от 25 декабря 2012 г.№ 81-216</t>
  </si>
  <si>
    <t>от 25 декабря  2012г.  № 81-216</t>
  </si>
  <si>
    <t xml:space="preserve">                                                  от  25 декабр я 2012г.  № 81-216</t>
  </si>
  <si>
    <t>от  25 декабря 2012г.№ 81-216</t>
  </si>
  <si>
    <t>от 25 декабря  2012г.№ 81-216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</si>
</sst>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</numFmts>
  <fonts count="79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 Cyr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3"/>
    </font>
    <font>
      <sz val="12"/>
      <name val="Times New Roman Cyr"/>
      <family val="0"/>
    </font>
    <font>
      <sz val="10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0"/>
      <name val="Arial"/>
      <family val="3"/>
    </font>
    <font>
      <sz val="12"/>
      <name val="Arial"/>
      <family val="3"/>
    </font>
    <font>
      <b/>
      <sz val="9"/>
      <name val="Times New Roman Cyr"/>
      <family val="1"/>
    </font>
    <font>
      <sz val="9"/>
      <name val="Times New Roman Cyr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27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wrapText="1"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 horizontal="right" vertical="center" wrapText="1"/>
    </xf>
    <xf numFmtId="169" fontId="8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right" vertical="center" wrapText="1"/>
    </xf>
    <xf numFmtId="1" fontId="15" fillId="0" borderId="1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1" fontId="16" fillId="0" borderId="10" xfId="0" applyNumberFormat="1" applyFont="1" applyFill="1" applyBorder="1" applyAlignment="1">
      <alignment horizontal="right" vertical="center" wrapText="1"/>
    </xf>
    <xf numFmtId="49" fontId="1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1" fontId="9" fillId="4" borderId="11" xfId="0" applyNumberFormat="1" applyFont="1" applyFill="1" applyBorder="1" applyAlignment="1">
      <alignment horizontal="center" vertical="center" wrapText="1"/>
    </xf>
    <xf numFmtId="1" fontId="5" fillId="4" borderId="11" xfId="0" applyNumberFormat="1" applyFont="1" applyFill="1" applyBorder="1" applyAlignment="1">
      <alignment horizontal="left" vertical="center" wrapText="1"/>
    </xf>
    <xf numFmtId="1" fontId="10" fillId="4" borderId="11" xfId="0" applyNumberFormat="1" applyFont="1" applyFill="1" applyBorder="1" applyAlignment="1">
      <alignment horizontal="right" vertical="center" wrapText="1"/>
    </xf>
    <xf numFmtId="1" fontId="8" fillId="4" borderId="11" xfId="0" applyNumberFormat="1" applyFont="1" applyFill="1" applyBorder="1" applyAlignment="1">
      <alignment horizontal="right" vertical="center" wrapText="1"/>
    </xf>
    <xf numFmtId="169" fontId="10" fillId="4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169" fontId="2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wrapText="1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horizontal="centerContinuous" vertical="center" wrapText="1"/>
    </xf>
    <xf numFmtId="0" fontId="10" fillId="0" borderId="14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10" fillId="32" borderId="10" xfId="0" applyFont="1" applyFill="1" applyBorder="1" applyAlignment="1">
      <alignment horizontal="left" wrapText="1"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169" fontId="10" fillId="32" borderId="10" xfId="64" applyNumberFormat="1" applyFont="1" applyFill="1" applyBorder="1" applyAlignment="1">
      <alignment/>
    </xf>
    <xf numFmtId="169" fontId="8" fillId="32" borderId="10" xfId="64" applyNumberFormat="1" applyFont="1" applyFill="1" applyBorder="1" applyAlignment="1">
      <alignment/>
    </xf>
    <xf numFmtId="169" fontId="6" fillId="32" borderId="10" xfId="64" applyNumberFormat="1" applyFont="1" applyFill="1" applyBorder="1" applyAlignment="1">
      <alignment/>
    </xf>
    <xf numFmtId="49" fontId="16" fillId="32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 applyProtection="1">
      <alignment vertical="center" wrapText="1"/>
      <protection locked="0"/>
    </xf>
    <xf numFmtId="169" fontId="0" fillId="0" borderId="10" xfId="0" applyNumberForma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 wrapText="1"/>
    </xf>
    <xf numFmtId="1" fontId="10" fillId="0" borderId="17" xfId="0" applyNumberFormat="1" applyFont="1" applyFill="1" applyBorder="1" applyAlignment="1">
      <alignment horizontal="right"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right" vertical="center" wrapText="1"/>
    </xf>
    <xf numFmtId="1" fontId="15" fillId="0" borderId="17" xfId="0" applyNumberFormat="1" applyFont="1" applyFill="1" applyBorder="1" applyAlignment="1">
      <alignment horizontal="right" vertical="center" wrapText="1"/>
    </xf>
    <xf numFmtId="1" fontId="16" fillId="0" borderId="17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right" vertical="center" wrapText="1"/>
    </xf>
    <xf numFmtId="49" fontId="17" fillId="0" borderId="17" xfId="0" applyNumberFormat="1" applyFont="1" applyFill="1" applyBorder="1" applyAlignment="1">
      <alignment horizontal="right" vertical="center" wrapText="1"/>
    </xf>
    <xf numFmtId="169" fontId="0" fillId="0" borderId="11" xfId="0" applyNumberFormat="1" applyBorder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169" fontId="10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0" fillId="0" borderId="10" xfId="0" applyNumberFormat="1" applyBorder="1" applyAlignment="1">
      <alignment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169" fontId="4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9" fontId="0" fillId="0" borderId="0" xfId="0" applyNumberFormat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2" fillId="0" borderId="17" xfId="0" applyFont="1" applyBorder="1" applyAlignment="1">
      <alignment vertical="top" wrapText="1"/>
    </xf>
    <xf numFmtId="1" fontId="25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" fontId="11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Border="1" applyAlignment="1">
      <alignment/>
    </xf>
    <xf numFmtId="49" fontId="8" fillId="0" borderId="20" xfId="0" applyNumberFormat="1" applyFont="1" applyFill="1" applyBorder="1" applyAlignment="1">
      <alignment wrapText="1"/>
    </xf>
    <xf numFmtId="0" fontId="18" fillId="4" borderId="10" xfId="0" applyFont="1" applyFill="1" applyBorder="1" applyAlignment="1">
      <alignment wrapText="1"/>
    </xf>
    <xf numFmtId="1" fontId="11" fillId="4" borderId="10" xfId="0" applyNumberFormat="1" applyFont="1" applyFill="1" applyBorder="1" applyAlignment="1">
      <alignment horizontal="center" vertical="center" wrapText="1"/>
    </xf>
    <xf numFmtId="1" fontId="10" fillId="4" borderId="10" xfId="0" applyNumberFormat="1" applyFont="1" applyFill="1" applyBorder="1" applyAlignment="1">
      <alignment horizontal="right" vertical="center" wrapText="1"/>
    </xf>
    <xf numFmtId="49" fontId="15" fillId="4" borderId="10" xfId="0" applyNumberFormat="1" applyFont="1" applyFill="1" applyBorder="1" applyAlignment="1">
      <alignment horizontal="right" vertical="center" wrapText="1"/>
    </xf>
    <xf numFmtId="1" fontId="15" fillId="4" borderId="10" xfId="0" applyNumberFormat="1" applyFont="1" applyFill="1" applyBorder="1" applyAlignment="1">
      <alignment horizontal="right" vertical="center" wrapText="1"/>
    </xf>
    <xf numFmtId="169" fontId="10" fillId="4" borderId="10" xfId="0" applyNumberFormat="1" applyFont="1" applyFill="1" applyBorder="1" applyAlignment="1">
      <alignment/>
    </xf>
    <xf numFmtId="1" fontId="10" fillId="0" borderId="10" xfId="55" applyNumberFormat="1" applyFont="1" applyFill="1" applyBorder="1" applyAlignment="1">
      <alignment horizontal="left" vertical="center" wrapText="1"/>
      <protection/>
    </xf>
    <xf numFmtId="0" fontId="8" fillId="0" borderId="0" xfId="0" applyNumberFormat="1" applyFont="1" applyAlignment="1">
      <alignment/>
    </xf>
    <xf numFmtId="0" fontId="28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Alignment="1">
      <alignment horizontal="centerContinuous" vertical="center" wrapText="1"/>
    </xf>
    <xf numFmtId="0" fontId="10" fillId="0" borderId="10" xfId="0" applyFont="1" applyBorder="1" applyAlignment="1">
      <alignment horizontal="centerContinuous" vertical="center" wrapText="1"/>
    </xf>
    <xf numFmtId="172" fontId="16" fillId="0" borderId="10" xfId="64" applyNumberFormat="1" applyFont="1" applyFill="1" applyBorder="1" applyAlignment="1">
      <alignment vertical="center" textRotation="90" wrapText="1"/>
    </xf>
    <xf numFmtId="49" fontId="16" fillId="0" borderId="10" xfId="64" applyNumberFormat="1" applyFont="1" applyFill="1" applyBorder="1" applyAlignment="1">
      <alignment vertical="center" textRotation="90" wrapText="1"/>
    </xf>
    <xf numFmtId="171" fontId="10" fillId="0" borderId="10" xfId="64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2" fillId="0" borderId="10" xfId="0" applyFont="1" applyFill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0" xfId="0" applyFont="1" applyAlignment="1">
      <alignment wrapText="1"/>
    </xf>
    <xf numFmtId="168" fontId="21" fillId="0" borderId="10" xfId="0" applyNumberFormat="1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center" vertical="top"/>
    </xf>
    <xf numFmtId="0" fontId="34" fillId="0" borderId="21" xfId="0" applyFont="1" applyBorder="1" applyAlignment="1">
      <alignment horizontal="center" vertical="top" wrapText="1"/>
    </xf>
    <xf numFmtId="0" fontId="2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1" fillId="0" borderId="10" xfId="53" applyNumberFormat="1" applyFont="1" applyFill="1" applyBorder="1" applyAlignment="1" applyProtection="1">
      <alignment horizontal="left" vertical="center" wrapText="1"/>
      <protection hidden="1"/>
    </xf>
    <xf numFmtId="1" fontId="35" fillId="0" borderId="10" xfId="0" applyNumberFormat="1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49" fontId="36" fillId="0" borderId="18" xfId="0" applyNumberFormat="1" applyFont="1" applyFill="1" applyBorder="1" applyAlignment="1">
      <alignment horizontal="right" vertical="center" wrapText="1"/>
    </xf>
    <xf numFmtId="49" fontId="37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3" fillId="0" borderId="18" xfId="0" applyFont="1" applyFill="1" applyBorder="1" applyAlignment="1">
      <alignment/>
    </xf>
    <xf numFmtId="49" fontId="15" fillId="0" borderId="10" xfId="64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/>
    </xf>
    <xf numFmtId="0" fontId="38" fillId="0" borderId="10" xfId="0" applyFont="1" applyFill="1" applyBorder="1" applyAlignment="1">
      <alignment horizontal="left" wrapText="1"/>
    </xf>
    <xf numFmtId="1" fontId="38" fillId="0" borderId="10" xfId="0" applyNumberFormat="1" applyFont="1" applyFill="1" applyBorder="1" applyAlignment="1">
      <alignment horizontal="right" vertical="center" wrapText="1"/>
    </xf>
    <xf numFmtId="1" fontId="39" fillId="0" borderId="10" xfId="0" applyNumberFormat="1" applyFont="1" applyFill="1" applyBorder="1" applyAlignment="1">
      <alignment horizontal="right" vertical="center" wrapText="1"/>
    </xf>
    <xf numFmtId="49" fontId="38" fillId="0" borderId="10" xfId="0" applyNumberFormat="1" applyFont="1" applyFill="1" applyBorder="1" applyAlignment="1">
      <alignment horizontal="right" vertical="center" wrapText="1"/>
    </xf>
    <xf numFmtId="169" fontId="38" fillId="0" borderId="10" xfId="0" applyNumberFormat="1" applyFont="1" applyFill="1" applyBorder="1" applyAlignment="1">
      <alignment/>
    </xf>
    <xf numFmtId="38" fontId="38" fillId="0" borderId="10" xfId="63" applyNumberFormat="1" applyFont="1" applyFill="1" applyBorder="1" applyAlignment="1">
      <alignment horizontal="left" wrapText="1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wrapText="1"/>
    </xf>
    <xf numFmtId="0" fontId="4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41" fillId="0" borderId="0" xfId="0" applyFont="1" applyAlignment="1">
      <alignment/>
    </xf>
    <xf numFmtId="1" fontId="16" fillId="0" borderId="10" xfId="0" applyNumberFormat="1" applyFont="1" applyFill="1" applyBorder="1" applyAlignment="1">
      <alignment horizontal="center" wrapText="1"/>
    </xf>
    <xf numFmtId="49" fontId="16" fillId="0" borderId="10" xfId="64" applyNumberFormat="1" applyFont="1" applyFill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left" wrapText="1"/>
    </xf>
    <xf numFmtId="49" fontId="15" fillId="0" borderId="10" xfId="64" applyNumberFormat="1" applyFont="1" applyFill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right" vertical="center" wrapText="1"/>
    </xf>
    <xf numFmtId="0" fontId="43" fillId="0" borderId="11" xfId="0" applyNumberFormat="1" applyFont="1" applyFill="1" applyBorder="1" applyAlignment="1">
      <alignment horizontal="center"/>
    </xf>
    <xf numFmtId="0" fontId="43" fillId="0" borderId="10" xfId="63" applyNumberFormat="1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42" fillId="0" borderId="10" xfId="0" applyFont="1" applyFill="1" applyBorder="1" applyAlignment="1">
      <alignment horizontal="left" wrapText="1"/>
    </xf>
    <xf numFmtId="49" fontId="42" fillId="0" borderId="10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1" fontId="10" fillId="0" borderId="10" xfId="54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right" wrapText="1"/>
    </xf>
    <xf numFmtId="1" fontId="8" fillId="4" borderId="10" xfId="0" applyNumberFormat="1" applyFont="1" applyFill="1" applyBorder="1" applyAlignment="1">
      <alignment horizontal="right" vertical="center" wrapText="1"/>
    </xf>
    <xf numFmtId="169" fontId="8" fillId="0" borderId="11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Fill="1" applyBorder="1" applyAlignment="1">
      <alignment horizontal="centerContinuous" vertic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8" fillId="0" borderId="0" xfId="0" applyFont="1" applyAlignment="1">
      <alignment wrapText="1"/>
    </xf>
    <xf numFmtId="0" fontId="5" fillId="0" borderId="17" xfId="0" applyFont="1" applyBorder="1" applyAlignment="1">
      <alignment horizontal="center" wrapText="1"/>
    </xf>
    <xf numFmtId="0" fontId="29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justify"/>
    </xf>
    <xf numFmtId="0" fontId="29" fillId="0" borderId="1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1" fillId="0" borderId="18" xfId="0" applyFont="1" applyBorder="1" applyAlignment="1">
      <alignment horizontal="right" vertical="justify"/>
    </xf>
    <xf numFmtId="0" fontId="20" fillId="0" borderId="0" xfId="0" applyFont="1" applyAlignment="1">
      <alignment horizont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171" fontId="10" fillId="0" borderId="10" xfId="6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 wrapText="1"/>
    </xf>
    <xf numFmtId="171" fontId="10" fillId="0" borderId="23" xfId="64" applyNumberFormat="1" applyFont="1" applyFill="1" applyBorder="1" applyAlignment="1">
      <alignment horizontal="center" vertical="center" wrapText="1"/>
    </xf>
    <xf numFmtId="171" fontId="10" fillId="0" borderId="24" xfId="64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Обычный_Прил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51"/>
  <sheetViews>
    <sheetView zoomScalePageLayoutView="0" workbookViewId="0" topLeftCell="A1">
      <selection activeCell="A5" sqref="A5:C5"/>
    </sheetView>
  </sheetViews>
  <sheetFormatPr defaultColWidth="9.140625" defaultRowHeight="12.75"/>
  <cols>
    <col min="2" max="2" width="28.00390625" style="0" customWidth="1"/>
    <col min="3" max="3" width="84.28125" style="0" customWidth="1"/>
  </cols>
  <sheetData>
    <row r="1" spans="1:3" ht="12.75">
      <c r="A1" s="140"/>
      <c r="B1" s="140"/>
      <c r="C1" s="141" t="s">
        <v>176</v>
      </c>
    </row>
    <row r="2" spans="1:3" ht="12.75">
      <c r="A2" s="225" t="s">
        <v>155</v>
      </c>
      <c r="B2" s="225"/>
      <c r="C2" s="225"/>
    </row>
    <row r="3" spans="1:3" ht="12.75">
      <c r="A3" s="225" t="s">
        <v>177</v>
      </c>
      <c r="B3" s="225"/>
      <c r="C3" s="225"/>
    </row>
    <row r="4" spans="1:3" ht="12.75">
      <c r="A4" s="225" t="s">
        <v>295</v>
      </c>
      <c r="B4" s="225"/>
      <c r="C4" s="225"/>
    </row>
    <row r="5" spans="1:3" ht="12.75">
      <c r="A5" s="225" t="s">
        <v>346</v>
      </c>
      <c r="B5" s="225"/>
      <c r="C5" s="225"/>
    </row>
    <row r="6" spans="1:3" ht="12.75" customHeight="1">
      <c r="A6" s="226" t="s">
        <v>178</v>
      </c>
      <c r="B6" s="226"/>
      <c r="C6" s="226"/>
    </row>
    <row r="7" spans="1:3" ht="24" customHeight="1">
      <c r="A7" s="227"/>
      <c r="B7" s="227"/>
      <c r="C7" s="227"/>
    </row>
    <row r="8" spans="1:3" ht="30.75" customHeight="1">
      <c r="A8" s="228" t="s">
        <v>179</v>
      </c>
      <c r="B8" s="229"/>
      <c r="C8" s="230" t="s">
        <v>180</v>
      </c>
    </row>
    <row r="9" spans="1:3" ht="12.75">
      <c r="A9" s="233" t="s">
        <v>181</v>
      </c>
      <c r="B9" s="234" t="s">
        <v>182</v>
      </c>
      <c r="C9" s="231"/>
    </row>
    <row r="10" spans="1:3" ht="25.5" customHeight="1">
      <c r="A10" s="233"/>
      <c r="B10" s="235"/>
      <c r="C10" s="232"/>
    </row>
    <row r="11" spans="1:3" ht="16.5" customHeight="1">
      <c r="A11" s="142" t="s">
        <v>183</v>
      </c>
      <c r="B11" s="239" t="s">
        <v>184</v>
      </c>
      <c r="C11" s="237"/>
    </row>
    <row r="12" spans="1:3" ht="15" customHeight="1">
      <c r="A12" s="143" t="s">
        <v>183</v>
      </c>
      <c r="B12" s="99" t="s">
        <v>185</v>
      </c>
      <c r="C12" s="144" t="s">
        <v>186</v>
      </c>
    </row>
    <row r="13" spans="1:3" ht="16.5" customHeight="1">
      <c r="A13" s="143" t="s">
        <v>183</v>
      </c>
      <c r="B13" s="99" t="s">
        <v>187</v>
      </c>
      <c r="C13" s="144" t="s">
        <v>188</v>
      </c>
    </row>
    <row r="14" spans="1:3" ht="16.5" customHeight="1">
      <c r="A14" s="143" t="s">
        <v>183</v>
      </c>
      <c r="B14" s="145" t="s">
        <v>189</v>
      </c>
      <c r="C14" s="144" t="s">
        <v>190</v>
      </c>
    </row>
    <row r="15" spans="1:3" ht="12.75">
      <c r="A15" s="143" t="s">
        <v>183</v>
      </c>
      <c r="B15" s="145" t="s">
        <v>191</v>
      </c>
      <c r="C15" s="144" t="s">
        <v>192</v>
      </c>
    </row>
    <row r="16" spans="1:3" ht="15" customHeight="1">
      <c r="A16" s="143" t="s">
        <v>183</v>
      </c>
      <c r="B16" s="146" t="s">
        <v>193</v>
      </c>
      <c r="C16" s="144" t="s">
        <v>194</v>
      </c>
    </row>
    <row r="17" spans="1:3" ht="12.75" customHeight="1">
      <c r="A17" s="230">
        <v>850</v>
      </c>
      <c r="B17" s="240" t="s">
        <v>195</v>
      </c>
      <c r="C17" s="241"/>
    </row>
    <row r="18" spans="1:3" ht="6" customHeight="1">
      <c r="A18" s="232"/>
      <c r="B18" s="242"/>
      <c r="C18" s="243"/>
    </row>
    <row r="19" spans="1:3" ht="12.75">
      <c r="A19" s="143" t="s">
        <v>196</v>
      </c>
      <c r="B19" s="146" t="s">
        <v>197</v>
      </c>
      <c r="C19" s="147" t="s">
        <v>198</v>
      </c>
    </row>
    <row r="20" spans="1:3" ht="15.75" customHeight="1">
      <c r="A20" s="148">
        <v>850</v>
      </c>
      <c r="B20" s="148" t="s">
        <v>199</v>
      </c>
      <c r="C20" s="147" t="s">
        <v>200</v>
      </c>
    </row>
    <row r="21" spans="1:3" ht="24" customHeight="1">
      <c r="A21" s="143" t="s">
        <v>196</v>
      </c>
      <c r="B21" s="146" t="s">
        <v>201</v>
      </c>
      <c r="C21" s="147" t="s">
        <v>202</v>
      </c>
    </row>
    <row r="22" spans="1:3" ht="18" customHeight="1">
      <c r="A22" s="143" t="s">
        <v>196</v>
      </c>
      <c r="B22" s="146" t="s">
        <v>203</v>
      </c>
      <c r="C22" s="147" t="s">
        <v>204</v>
      </c>
    </row>
    <row r="23" spans="1:3" ht="51">
      <c r="A23" s="143" t="s">
        <v>196</v>
      </c>
      <c r="B23" s="146" t="s">
        <v>205</v>
      </c>
      <c r="C23" s="147" t="s">
        <v>206</v>
      </c>
    </row>
    <row r="24" spans="1:3" ht="12.75" customHeight="1">
      <c r="A24" s="230">
        <v>851</v>
      </c>
      <c r="B24" s="240" t="s">
        <v>207</v>
      </c>
      <c r="C24" s="241"/>
    </row>
    <row r="25" spans="1:3" ht="3.75" customHeight="1">
      <c r="A25" s="244"/>
      <c r="B25" s="242"/>
      <c r="C25" s="243"/>
    </row>
    <row r="26" spans="1:3" ht="51" customHeight="1">
      <c r="A26" s="149" t="s">
        <v>208</v>
      </c>
      <c r="B26" s="150" t="s">
        <v>209</v>
      </c>
      <c r="C26" s="147" t="s">
        <v>210</v>
      </c>
    </row>
    <row r="27" spans="1:3" ht="26.25" customHeight="1">
      <c r="A27" s="149" t="s">
        <v>208</v>
      </c>
      <c r="B27" s="150" t="s">
        <v>211</v>
      </c>
      <c r="C27" s="147" t="s">
        <v>212</v>
      </c>
    </row>
    <row r="28" spans="1:3" ht="16.5" customHeight="1">
      <c r="A28" s="151" t="s">
        <v>50</v>
      </c>
      <c r="B28" s="236" t="s">
        <v>213</v>
      </c>
      <c r="C28" s="237"/>
    </row>
    <row r="29" spans="1:3" ht="45.75" customHeight="1">
      <c r="A29" s="148">
        <v>871</v>
      </c>
      <c r="B29" s="148" t="s">
        <v>214</v>
      </c>
      <c r="C29" s="147" t="s">
        <v>215</v>
      </c>
    </row>
    <row r="30" spans="1:3" ht="44.25" customHeight="1">
      <c r="A30" s="148">
        <v>871</v>
      </c>
      <c r="B30" s="148" t="s">
        <v>216</v>
      </c>
      <c r="C30" s="147" t="s">
        <v>217</v>
      </c>
    </row>
    <row r="31" spans="1:3" ht="42.75" customHeight="1">
      <c r="A31" s="148">
        <v>871</v>
      </c>
      <c r="B31" s="148" t="s">
        <v>320</v>
      </c>
      <c r="C31" s="147" t="s">
        <v>321</v>
      </c>
    </row>
    <row r="32" spans="1:3" ht="44.25" customHeight="1">
      <c r="A32" s="148">
        <v>871</v>
      </c>
      <c r="B32" s="148" t="s">
        <v>322</v>
      </c>
      <c r="C32" s="147" t="s">
        <v>323</v>
      </c>
    </row>
    <row r="33" spans="1:3" ht="55.5" customHeight="1">
      <c r="A33" s="148">
        <v>871</v>
      </c>
      <c r="B33" s="148" t="s">
        <v>324</v>
      </c>
      <c r="C33" s="147" t="s">
        <v>325</v>
      </c>
    </row>
    <row r="34" spans="1:3" ht="30.75" customHeight="1">
      <c r="A34" s="148">
        <v>871</v>
      </c>
      <c r="B34" s="148" t="s">
        <v>326</v>
      </c>
      <c r="C34" s="147" t="s">
        <v>327</v>
      </c>
    </row>
    <row r="35" spans="1:3" ht="19.5" customHeight="1">
      <c r="A35" s="148">
        <v>871</v>
      </c>
      <c r="B35" s="148" t="s">
        <v>197</v>
      </c>
      <c r="C35" s="147" t="s">
        <v>198</v>
      </c>
    </row>
    <row r="36" spans="1:3" ht="19.5" customHeight="1">
      <c r="A36" s="148">
        <v>871</v>
      </c>
      <c r="B36" s="148" t="s">
        <v>218</v>
      </c>
      <c r="C36" s="147" t="s">
        <v>219</v>
      </c>
    </row>
    <row r="37" spans="1:3" ht="24.75" customHeight="1">
      <c r="A37" s="149" t="s">
        <v>50</v>
      </c>
      <c r="B37" s="150" t="s">
        <v>220</v>
      </c>
      <c r="C37" s="152" t="s">
        <v>221</v>
      </c>
    </row>
    <row r="38" spans="1:3" ht="24.75" customHeight="1">
      <c r="A38" s="153">
        <v>871</v>
      </c>
      <c r="B38" s="153" t="s">
        <v>222</v>
      </c>
      <c r="C38" s="154" t="s">
        <v>223</v>
      </c>
    </row>
    <row r="39" spans="1:3" ht="42" customHeight="1">
      <c r="A39" s="153">
        <v>871</v>
      </c>
      <c r="B39" s="153" t="s">
        <v>224</v>
      </c>
      <c r="C39" s="154" t="s">
        <v>225</v>
      </c>
    </row>
    <row r="40" spans="1:3" ht="19.5" customHeight="1">
      <c r="A40" s="153" t="s">
        <v>50</v>
      </c>
      <c r="B40" s="153" t="s">
        <v>226</v>
      </c>
      <c r="C40" s="154" t="s">
        <v>227</v>
      </c>
    </row>
    <row r="41" spans="1:3" ht="18.75" customHeight="1">
      <c r="A41" s="153" t="s">
        <v>50</v>
      </c>
      <c r="B41" s="153" t="s">
        <v>228</v>
      </c>
      <c r="C41" s="154" t="s">
        <v>229</v>
      </c>
    </row>
    <row r="42" spans="1:3" ht="30" customHeight="1">
      <c r="A42" s="149" t="s">
        <v>50</v>
      </c>
      <c r="B42" s="150" t="s">
        <v>230</v>
      </c>
      <c r="C42" s="147" t="s">
        <v>231</v>
      </c>
    </row>
    <row r="43" spans="1:3" ht="30" customHeight="1">
      <c r="A43" s="149" t="s">
        <v>50</v>
      </c>
      <c r="B43" s="150" t="s">
        <v>232</v>
      </c>
      <c r="C43" s="147" t="s">
        <v>233</v>
      </c>
    </row>
    <row r="44" spans="1:3" ht="27" customHeight="1">
      <c r="A44" s="149" t="s">
        <v>50</v>
      </c>
      <c r="B44" s="206" t="s">
        <v>287</v>
      </c>
      <c r="C44" s="207" t="s">
        <v>288</v>
      </c>
    </row>
    <row r="45" spans="1:3" ht="18" customHeight="1">
      <c r="A45" s="149" t="s">
        <v>50</v>
      </c>
      <c r="B45" s="150" t="s">
        <v>235</v>
      </c>
      <c r="C45" s="155" t="s">
        <v>236</v>
      </c>
    </row>
    <row r="46" spans="1:3" ht="17.25" customHeight="1">
      <c r="A46" s="149" t="s">
        <v>50</v>
      </c>
      <c r="B46" s="150" t="s">
        <v>237</v>
      </c>
      <c r="C46" s="155" t="s">
        <v>238</v>
      </c>
    </row>
    <row r="47" spans="1:3" ht="15" customHeight="1">
      <c r="A47" s="149" t="s">
        <v>50</v>
      </c>
      <c r="B47" s="150" t="s">
        <v>239</v>
      </c>
      <c r="C47" s="156" t="s">
        <v>240</v>
      </c>
    </row>
    <row r="48" ht="14.25" customHeight="1" hidden="1"/>
    <row r="49" spans="1:3" ht="26.25" customHeight="1">
      <c r="A49" s="238" t="s">
        <v>241</v>
      </c>
      <c r="B49" s="238"/>
      <c r="C49" s="238"/>
    </row>
    <row r="50" ht="5.25" customHeight="1"/>
    <row r="51" spans="1:3" ht="38.25" customHeight="1">
      <c r="A51" s="238" t="s">
        <v>242</v>
      </c>
      <c r="B51" s="238"/>
      <c r="C51" s="238"/>
    </row>
  </sheetData>
  <sheetProtection/>
  <mergeCells count="17">
    <mergeCell ref="B28:C28"/>
    <mergeCell ref="A49:C49"/>
    <mergeCell ref="A51:C51"/>
    <mergeCell ref="B11:C11"/>
    <mergeCell ref="A17:A18"/>
    <mergeCell ref="B17:C18"/>
    <mergeCell ref="A24:A25"/>
    <mergeCell ref="B24:C25"/>
    <mergeCell ref="A2:C2"/>
    <mergeCell ref="A3:C3"/>
    <mergeCell ref="A4:C4"/>
    <mergeCell ref="A5:C5"/>
    <mergeCell ref="A6:C7"/>
    <mergeCell ref="A8:B8"/>
    <mergeCell ref="C8:C10"/>
    <mergeCell ref="A9:A10"/>
    <mergeCell ref="B9:B10"/>
  </mergeCells>
  <printOptions/>
  <pageMargins left="0.84" right="0.27" top="0.27" bottom="0.3" header="0.21" footer="0.2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9"/>
  </sheetPr>
  <dimension ref="A1:K25"/>
  <sheetViews>
    <sheetView zoomScalePageLayoutView="0" workbookViewId="0" topLeftCell="A1">
      <selection activeCell="E4" sqref="E4:H4"/>
    </sheetView>
  </sheetViews>
  <sheetFormatPr defaultColWidth="9.140625" defaultRowHeight="12.75"/>
  <cols>
    <col min="1" max="1" width="2.00390625" style="224" customWidth="1"/>
    <col min="2" max="2" width="52.140625" style="0" customWidth="1"/>
    <col min="3" max="3" width="4.8515625" style="0" customWidth="1"/>
    <col min="4" max="4" width="4.7109375" style="0" customWidth="1"/>
    <col min="5" max="5" width="5.421875" style="0" customWidth="1"/>
    <col min="6" max="6" width="8.8515625" style="0" customWidth="1"/>
    <col min="7" max="7" width="7.7109375" style="0" customWidth="1"/>
    <col min="8" max="8" width="9.00390625" style="0" customWidth="1"/>
  </cols>
  <sheetData>
    <row r="1" spans="1:11" ht="12.75">
      <c r="A1" s="2"/>
      <c r="B1" s="2"/>
      <c r="C1" s="2"/>
      <c r="D1" s="2"/>
      <c r="E1" s="2"/>
      <c r="F1" s="2" t="s">
        <v>173</v>
      </c>
      <c r="G1" s="2"/>
      <c r="H1" s="131"/>
      <c r="I1" s="2"/>
      <c r="J1" s="2"/>
      <c r="K1" s="2"/>
    </row>
    <row r="2" spans="1:11" ht="12.75" customHeight="1">
      <c r="A2" s="2"/>
      <c r="B2" s="46"/>
      <c r="C2" s="46"/>
      <c r="D2" s="46"/>
      <c r="E2" s="46"/>
      <c r="F2" s="46"/>
      <c r="G2" s="46"/>
      <c r="H2" s="46"/>
      <c r="I2" s="63"/>
      <c r="J2" s="63"/>
      <c r="K2" s="2"/>
    </row>
    <row r="3" spans="1:11" ht="50.25" customHeight="1">
      <c r="A3" s="2"/>
      <c r="B3" s="2"/>
      <c r="C3" s="2"/>
      <c r="D3" s="264" t="s">
        <v>318</v>
      </c>
      <c r="E3" s="264"/>
      <c r="F3" s="264"/>
      <c r="G3" s="264"/>
      <c r="H3" s="264"/>
      <c r="I3" s="46"/>
      <c r="J3" s="46"/>
      <c r="K3" s="46"/>
    </row>
    <row r="4" spans="1:11" ht="12.75">
      <c r="A4" s="2"/>
      <c r="B4" s="2"/>
      <c r="C4" s="2"/>
      <c r="D4" s="2"/>
      <c r="E4" s="256" t="s">
        <v>352</v>
      </c>
      <c r="F4" s="256"/>
      <c r="G4" s="256"/>
      <c r="H4" s="256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81.75" customHeight="1">
      <c r="A6" s="268" t="s">
        <v>337</v>
      </c>
      <c r="B6" s="268"/>
      <c r="C6" s="268"/>
      <c r="D6" s="268"/>
      <c r="E6" s="268"/>
      <c r="F6" s="268"/>
      <c r="G6" s="268"/>
      <c r="H6" s="268"/>
      <c r="I6" s="2"/>
      <c r="J6" s="2"/>
      <c r="K6" s="2"/>
    </row>
    <row r="7" spans="1:11" ht="20.25">
      <c r="A7" s="220"/>
      <c r="B7" s="133"/>
      <c r="C7" s="133"/>
      <c r="D7" s="133"/>
      <c r="E7" s="133"/>
      <c r="F7" s="133"/>
      <c r="G7" s="133"/>
      <c r="H7" s="2"/>
      <c r="I7" s="2"/>
      <c r="J7" s="2"/>
      <c r="K7" s="2"/>
    </row>
    <row r="8" spans="1:11" ht="38.25">
      <c r="A8" s="221"/>
      <c r="B8" s="134" t="s">
        <v>174</v>
      </c>
      <c r="C8" s="135" t="s">
        <v>47</v>
      </c>
      <c r="D8" s="135" t="s">
        <v>17</v>
      </c>
      <c r="E8" s="135" t="s">
        <v>49</v>
      </c>
      <c r="F8" s="136" t="s">
        <v>18</v>
      </c>
      <c r="G8" s="136" t="s">
        <v>175</v>
      </c>
      <c r="H8" s="137" t="s">
        <v>282</v>
      </c>
      <c r="I8" s="2"/>
      <c r="J8" s="2"/>
      <c r="K8" s="2"/>
    </row>
    <row r="9" spans="1:11" ht="75">
      <c r="A9" s="222">
        <v>1</v>
      </c>
      <c r="B9" s="139" t="s">
        <v>247</v>
      </c>
      <c r="C9" s="113">
        <v>871</v>
      </c>
      <c r="D9" s="113" t="s">
        <v>276</v>
      </c>
      <c r="E9" s="113" t="s">
        <v>276</v>
      </c>
      <c r="F9" s="113" t="s">
        <v>248</v>
      </c>
      <c r="G9" s="113">
        <v>244</v>
      </c>
      <c r="H9" s="19">
        <f>H10+H11</f>
        <v>1698.9</v>
      </c>
      <c r="I9" s="2"/>
      <c r="J9" s="2"/>
      <c r="K9" s="2"/>
    </row>
    <row r="10" spans="1:11" ht="32.25" customHeight="1">
      <c r="A10" s="223"/>
      <c r="B10" s="139"/>
      <c r="C10" s="113">
        <v>871</v>
      </c>
      <c r="D10" s="113" t="s">
        <v>33</v>
      </c>
      <c r="E10" s="113" t="s">
        <v>25</v>
      </c>
      <c r="F10" s="113" t="s">
        <v>248</v>
      </c>
      <c r="G10" s="113">
        <v>244</v>
      </c>
      <c r="H10" s="19">
        <v>1348.9</v>
      </c>
      <c r="I10" s="2"/>
      <c r="J10" s="2"/>
      <c r="K10" s="2"/>
    </row>
    <row r="11" spans="1:11" ht="15">
      <c r="A11" s="221"/>
      <c r="B11" s="139"/>
      <c r="C11" s="113" t="s">
        <v>50</v>
      </c>
      <c r="D11" s="113" t="s">
        <v>32</v>
      </c>
      <c r="E11" s="113" t="s">
        <v>108</v>
      </c>
      <c r="F11" s="113" t="s">
        <v>248</v>
      </c>
      <c r="G11" s="113">
        <v>244</v>
      </c>
      <c r="H11" s="120">
        <v>350</v>
      </c>
      <c r="I11" s="2"/>
      <c r="J11" s="2"/>
      <c r="K11" s="2"/>
    </row>
    <row r="12" spans="1:11" ht="75">
      <c r="A12" s="221">
        <v>2</v>
      </c>
      <c r="B12" s="139" t="s">
        <v>249</v>
      </c>
      <c r="C12" s="113">
        <v>871</v>
      </c>
      <c r="D12" s="113" t="s">
        <v>33</v>
      </c>
      <c r="E12" s="113" t="s">
        <v>24</v>
      </c>
      <c r="F12" s="113" t="s">
        <v>250</v>
      </c>
      <c r="G12" s="113">
        <v>244</v>
      </c>
      <c r="H12" s="19">
        <v>100</v>
      </c>
      <c r="I12" s="2"/>
      <c r="J12" s="2"/>
      <c r="K12" s="2"/>
    </row>
    <row r="13" spans="1:11" ht="60">
      <c r="A13" s="8">
        <v>3</v>
      </c>
      <c r="B13" s="139" t="s">
        <v>251</v>
      </c>
      <c r="C13" s="113">
        <v>871</v>
      </c>
      <c r="D13" s="113" t="s">
        <v>33</v>
      </c>
      <c r="E13" s="113" t="s">
        <v>24</v>
      </c>
      <c r="F13" s="113" t="s">
        <v>252</v>
      </c>
      <c r="G13" s="113">
        <v>244</v>
      </c>
      <c r="H13" s="19">
        <v>100</v>
      </c>
      <c r="I13" s="2"/>
      <c r="J13" s="2"/>
      <c r="K13" s="2"/>
    </row>
    <row r="14" spans="1:11" ht="75">
      <c r="A14" s="221">
        <v>4</v>
      </c>
      <c r="B14" s="139" t="s">
        <v>314</v>
      </c>
      <c r="C14" s="113">
        <v>871</v>
      </c>
      <c r="D14" s="113" t="s">
        <v>33</v>
      </c>
      <c r="E14" s="113" t="s">
        <v>30</v>
      </c>
      <c r="F14" s="113" t="s">
        <v>315</v>
      </c>
      <c r="G14" s="113">
        <v>244</v>
      </c>
      <c r="H14" s="19">
        <v>200</v>
      </c>
      <c r="I14" s="2"/>
      <c r="J14" s="2"/>
      <c r="K14" s="2"/>
    </row>
    <row r="15" spans="1:11" ht="45">
      <c r="A15" s="221">
        <v>5</v>
      </c>
      <c r="B15" s="139" t="s">
        <v>309</v>
      </c>
      <c r="C15" s="113" t="s">
        <v>50</v>
      </c>
      <c r="D15" s="113" t="s">
        <v>32</v>
      </c>
      <c r="E15" s="113" t="s">
        <v>108</v>
      </c>
      <c r="F15" s="113" t="s">
        <v>310</v>
      </c>
      <c r="G15" s="113">
        <v>244</v>
      </c>
      <c r="H15" s="19">
        <v>600</v>
      </c>
      <c r="I15" s="2"/>
      <c r="J15" s="2"/>
      <c r="K15" s="2"/>
    </row>
    <row r="16" spans="1:11" ht="45">
      <c r="A16" s="221">
        <v>6</v>
      </c>
      <c r="B16" s="139" t="s">
        <v>308</v>
      </c>
      <c r="C16" s="113">
        <v>871</v>
      </c>
      <c r="D16" s="113" t="s">
        <v>25</v>
      </c>
      <c r="E16" s="113" t="s">
        <v>108</v>
      </c>
      <c r="F16" s="113" t="s">
        <v>307</v>
      </c>
      <c r="G16" s="113">
        <v>244</v>
      </c>
      <c r="H16" s="19">
        <v>10</v>
      </c>
      <c r="I16" s="2"/>
      <c r="J16" s="2"/>
      <c r="K16" s="2"/>
    </row>
    <row r="17" spans="1:11" ht="45">
      <c r="A17" s="223">
        <v>7</v>
      </c>
      <c r="B17" s="139" t="s">
        <v>317</v>
      </c>
      <c r="C17" s="113">
        <v>871</v>
      </c>
      <c r="D17" s="113" t="s">
        <v>37</v>
      </c>
      <c r="E17" s="113" t="s">
        <v>37</v>
      </c>
      <c r="F17" s="113" t="s">
        <v>316</v>
      </c>
      <c r="G17" s="113">
        <v>365</v>
      </c>
      <c r="H17" s="19">
        <v>100</v>
      </c>
      <c r="I17" s="2"/>
      <c r="J17" s="2"/>
      <c r="K17" s="2"/>
    </row>
    <row r="18" spans="1:11" ht="14.25">
      <c r="A18" s="223"/>
      <c r="B18" s="219" t="s">
        <v>283</v>
      </c>
      <c r="C18" s="113"/>
      <c r="D18" s="113"/>
      <c r="E18" s="113"/>
      <c r="F18" s="113"/>
      <c r="G18" s="113"/>
      <c r="H18" s="191">
        <f>H9+H12+H13+H14+H15+H16+H17</f>
        <v>2808.9</v>
      </c>
      <c r="I18" s="2"/>
      <c r="J18" s="2"/>
      <c r="K18" s="2"/>
    </row>
    <row r="19" ht="12.75">
      <c r="H19" s="209"/>
    </row>
    <row r="20" spans="1:11" ht="12.75">
      <c r="A20" s="2"/>
      <c r="B20" s="138"/>
      <c r="C20" s="138"/>
      <c r="D20" s="138"/>
      <c r="E20" s="138"/>
      <c r="F20" s="138"/>
      <c r="G20" s="138"/>
      <c r="H20" s="2"/>
      <c r="I20" s="2"/>
      <c r="J20" s="2"/>
      <c r="K20" s="2"/>
    </row>
    <row r="21" spans="1:11" ht="12.75">
      <c r="A21" s="2"/>
      <c r="B21" s="138"/>
      <c r="C21" s="138"/>
      <c r="D21" s="138"/>
      <c r="E21" s="138"/>
      <c r="F21" s="138"/>
      <c r="G21" s="138"/>
      <c r="H21" s="2"/>
      <c r="I21" s="2"/>
      <c r="J21" s="2"/>
      <c r="K21" s="2"/>
    </row>
    <row r="22" spans="2:7" ht="12.75">
      <c r="B22" s="138"/>
      <c r="C22" s="138"/>
      <c r="D22" s="138"/>
      <c r="E22" s="138"/>
      <c r="F22" s="138"/>
      <c r="G22" s="138"/>
    </row>
    <row r="23" spans="2:7" ht="12.75">
      <c r="B23" s="138"/>
      <c r="C23" s="138"/>
      <c r="D23" s="138"/>
      <c r="E23" s="138"/>
      <c r="F23" s="138"/>
      <c r="G23" s="138"/>
    </row>
    <row r="24" spans="2:7" ht="12.75">
      <c r="B24" s="138"/>
      <c r="C24" s="138"/>
      <c r="D24" s="138"/>
      <c r="E24" s="138"/>
      <c r="F24" s="138"/>
      <c r="G24" s="138"/>
    </row>
    <row r="25" spans="2:7" ht="12.75">
      <c r="B25" s="138"/>
      <c r="C25" s="138"/>
      <c r="D25" s="138"/>
      <c r="E25" s="138"/>
      <c r="F25" s="138"/>
      <c r="G25" s="138"/>
    </row>
  </sheetData>
  <sheetProtection/>
  <mergeCells count="3">
    <mergeCell ref="D3:H3"/>
    <mergeCell ref="E4:H4"/>
    <mergeCell ref="A6:H6"/>
  </mergeCells>
  <printOptions/>
  <pageMargins left="0.75" right="0.26" top="0.55" bottom="0.35" header="0.5" footer="0.2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K16"/>
  <sheetViews>
    <sheetView zoomScalePageLayoutView="0" workbookViewId="0" topLeftCell="A1">
      <selection activeCell="E4" sqref="E4:H4"/>
    </sheetView>
  </sheetViews>
  <sheetFormatPr defaultColWidth="9.140625" defaultRowHeight="12.75"/>
  <cols>
    <col min="1" max="1" width="2.00390625" style="0" customWidth="1"/>
    <col min="2" max="2" width="52.140625" style="0" customWidth="1"/>
    <col min="3" max="3" width="4.8515625" style="0" customWidth="1"/>
    <col min="4" max="4" width="4.7109375" style="0" customWidth="1"/>
    <col min="5" max="5" width="5.421875" style="0" customWidth="1"/>
    <col min="6" max="6" width="8.8515625" style="0" customWidth="1"/>
    <col min="7" max="7" width="7.7109375" style="0" customWidth="1"/>
    <col min="8" max="8" width="9.00390625" style="0" customWidth="1"/>
  </cols>
  <sheetData>
    <row r="1" spans="1:11" ht="12.75">
      <c r="A1" s="2"/>
      <c r="B1" s="2"/>
      <c r="C1" s="2"/>
      <c r="D1" s="2"/>
      <c r="E1" s="2"/>
      <c r="F1" s="2" t="s">
        <v>130</v>
      </c>
      <c r="G1" s="2"/>
      <c r="H1" s="131"/>
      <c r="I1" s="2"/>
      <c r="J1" s="2"/>
      <c r="K1" s="2"/>
    </row>
    <row r="2" spans="1:11" ht="12.75" customHeight="1">
      <c r="A2" s="2"/>
      <c r="B2" s="46"/>
      <c r="C2" s="46"/>
      <c r="D2" s="46"/>
      <c r="E2" s="46"/>
      <c r="F2" s="46"/>
      <c r="G2" s="46"/>
      <c r="H2" s="46"/>
      <c r="I2" s="63"/>
      <c r="J2" s="63"/>
      <c r="K2" s="2"/>
    </row>
    <row r="3" spans="1:11" ht="50.25" customHeight="1">
      <c r="A3" s="2"/>
      <c r="B3" s="2"/>
      <c r="C3" s="2"/>
      <c r="D3" s="264" t="s">
        <v>318</v>
      </c>
      <c r="E3" s="264"/>
      <c r="F3" s="264"/>
      <c r="G3" s="264"/>
      <c r="H3" s="264"/>
      <c r="I3" s="46"/>
      <c r="J3" s="46"/>
      <c r="K3" s="46"/>
    </row>
    <row r="4" spans="1:11" ht="12.75">
      <c r="A4" s="2"/>
      <c r="B4" s="2"/>
      <c r="C4" s="2"/>
      <c r="D4" s="2"/>
      <c r="E4" s="256" t="s">
        <v>347</v>
      </c>
      <c r="F4" s="256"/>
      <c r="G4" s="256"/>
      <c r="H4" s="256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81.75" customHeight="1">
      <c r="A6" s="268" t="s">
        <v>338</v>
      </c>
      <c r="B6" s="268"/>
      <c r="C6" s="268"/>
      <c r="D6" s="268"/>
      <c r="E6" s="268"/>
      <c r="F6" s="268"/>
      <c r="G6" s="268"/>
      <c r="H6" s="268"/>
      <c r="I6" s="2"/>
      <c r="J6" s="2"/>
      <c r="K6" s="2"/>
    </row>
    <row r="7" spans="1:11" ht="20.25" hidden="1">
      <c r="A7" s="269"/>
      <c r="B7" s="269"/>
      <c r="C7" s="269"/>
      <c r="D7" s="269"/>
      <c r="E7" s="269"/>
      <c r="F7" s="269"/>
      <c r="G7" s="269"/>
      <c r="H7" s="269"/>
      <c r="I7" s="2"/>
      <c r="J7" s="2"/>
      <c r="K7" s="2"/>
    </row>
    <row r="8" spans="1:11" ht="20.25">
      <c r="A8" s="132"/>
      <c r="B8" s="133"/>
      <c r="C8" s="133"/>
      <c r="D8" s="133"/>
      <c r="E8" s="133"/>
      <c r="F8" s="133"/>
      <c r="G8" s="133"/>
      <c r="H8" s="2"/>
      <c r="I8" s="2"/>
      <c r="J8" s="2"/>
      <c r="K8" s="2"/>
    </row>
    <row r="9" spans="1:11" ht="38.25">
      <c r="A9" s="44"/>
      <c r="B9" s="134" t="s">
        <v>174</v>
      </c>
      <c r="C9" s="135" t="s">
        <v>47</v>
      </c>
      <c r="D9" s="135" t="s">
        <v>17</v>
      </c>
      <c r="E9" s="135" t="s">
        <v>49</v>
      </c>
      <c r="F9" s="136" t="s">
        <v>18</v>
      </c>
      <c r="G9" s="136" t="s">
        <v>175</v>
      </c>
      <c r="H9" s="137" t="s">
        <v>339</v>
      </c>
      <c r="I9" s="137" t="s">
        <v>340</v>
      </c>
      <c r="J9" s="2"/>
      <c r="K9" s="2"/>
    </row>
    <row r="10" spans="1:11" s="190" customFormat="1" ht="75">
      <c r="A10" s="189">
        <v>1</v>
      </c>
      <c r="B10" s="139" t="s">
        <v>249</v>
      </c>
      <c r="C10" s="113">
        <v>871</v>
      </c>
      <c r="D10" s="113" t="s">
        <v>33</v>
      </c>
      <c r="E10" s="113" t="s">
        <v>24</v>
      </c>
      <c r="F10" s="113" t="s">
        <v>250</v>
      </c>
      <c r="G10" s="113">
        <v>244</v>
      </c>
      <c r="H10" s="19">
        <v>100</v>
      </c>
      <c r="I10" s="19"/>
      <c r="J10" s="35"/>
      <c r="K10" s="35"/>
    </row>
    <row r="11" spans="1:11" s="190" customFormat="1" ht="60">
      <c r="A11" s="189">
        <v>2</v>
      </c>
      <c r="B11" s="139" t="s">
        <v>251</v>
      </c>
      <c r="C11" s="113">
        <v>871</v>
      </c>
      <c r="D11" s="113" t="s">
        <v>33</v>
      </c>
      <c r="E11" s="113" t="s">
        <v>24</v>
      </c>
      <c r="F11" s="113" t="s">
        <v>252</v>
      </c>
      <c r="G11" s="113">
        <v>244</v>
      </c>
      <c r="H11" s="19">
        <v>242.9</v>
      </c>
      <c r="I11" s="19"/>
      <c r="J11" s="35"/>
      <c r="K11" s="35"/>
    </row>
    <row r="12" spans="1:11" ht="45">
      <c r="A12" s="44">
        <v>3</v>
      </c>
      <c r="B12" s="139" t="s">
        <v>308</v>
      </c>
      <c r="C12" s="113">
        <v>871</v>
      </c>
      <c r="D12" s="113" t="s">
        <v>25</v>
      </c>
      <c r="E12" s="113" t="s">
        <v>108</v>
      </c>
      <c r="F12" s="113" t="s">
        <v>307</v>
      </c>
      <c r="G12" s="113">
        <v>244</v>
      </c>
      <c r="H12" s="19">
        <v>10.5</v>
      </c>
      <c r="I12" s="19"/>
      <c r="J12" s="2"/>
      <c r="K12" s="2"/>
    </row>
    <row r="13" spans="1:11" s="190" customFormat="1" ht="45">
      <c r="A13" s="189">
        <v>4</v>
      </c>
      <c r="B13" s="139" t="s">
        <v>317</v>
      </c>
      <c r="C13" s="113">
        <v>871</v>
      </c>
      <c r="D13" s="113" t="s">
        <v>37</v>
      </c>
      <c r="E13" s="113" t="s">
        <v>37</v>
      </c>
      <c r="F13" s="113" t="s">
        <v>316</v>
      </c>
      <c r="G13" s="113">
        <v>365</v>
      </c>
      <c r="H13" s="19">
        <v>160</v>
      </c>
      <c r="I13" s="19">
        <v>160</v>
      </c>
      <c r="J13" s="35"/>
      <c r="K13" s="35"/>
    </row>
    <row r="14" spans="1:9" s="194" customFormat="1" ht="15.75">
      <c r="A14" s="192"/>
      <c r="B14" s="193" t="s">
        <v>283</v>
      </c>
      <c r="C14" s="113"/>
      <c r="D14" s="113"/>
      <c r="E14" s="113"/>
      <c r="F14" s="113"/>
      <c r="G14" s="113"/>
      <c r="H14" s="19">
        <f>SUM(H10:H13)</f>
        <v>513.4</v>
      </c>
      <c r="I14" s="19">
        <f>SUM(I10:I13)</f>
        <v>160</v>
      </c>
    </row>
    <row r="15" spans="2:7" ht="12.75">
      <c r="B15" s="138"/>
      <c r="C15" s="138"/>
      <c r="D15" s="138"/>
      <c r="E15" s="138"/>
      <c r="F15" s="138"/>
      <c r="G15" s="138"/>
    </row>
    <row r="16" spans="2:7" ht="12.75">
      <c r="B16" s="138"/>
      <c r="C16" s="138"/>
      <c r="D16" s="138"/>
      <c r="E16" s="138"/>
      <c r="F16" s="138"/>
      <c r="G16" s="138"/>
    </row>
  </sheetData>
  <sheetProtection/>
  <mergeCells count="4">
    <mergeCell ref="E4:H4"/>
    <mergeCell ref="D3:H3"/>
    <mergeCell ref="A6:H6"/>
    <mergeCell ref="A7:H7"/>
  </mergeCells>
  <printOptions/>
  <pageMargins left="0.75" right="0.26" top="0.55" bottom="1" header="0.5" footer="0.5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9"/>
  </sheetPr>
  <dimension ref="A1:D23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1" spans="2:4" ht="12.75">
      <c r="B1" s="271" t="s">
        <v>341</v>
      </c>
      <c r="C1" s="271"/>
      <c r="D1" s="2"/>
    </row>
    <row r="2" spans="2:4" ht="45" customHeight="1">
      <c r="B2" s="264" t="s">
        <v>342</v>
      </c>
      <c r="C2" s="264"/>
      <c r="D2" s="46"/>
    </row>
    <row r="3" spans="2:4" ht="12.75">
      <c r="B3" s="256" t="s">
        <v>344</v>
      </c>
      <c r="C3" s="256"/>
      <c r="D3" s="2"/>
    </row>
    <row r="4" spans="1:3" ht="52.5" customHeight="1">
      <c r="A4" s="270" t="s">
        <v>343</v>
      </c>
      <c r="B4" s="270"/>
      <c r="C4" s="270"/>
    </row>
    <row r="6" ht="12.75">
      <c r="C6" t="s">
        <v>48</v>
      </c>
    </row>
    <row r="7" spans="1:3" ht="29.25" customHeight="1">
      <c r="A7" s="47" t="s">
        <v>51</v>
      </c>
      <c r="B7" s="47" t="s">
        <v>52</v>
      </c>
      <c r="C7" s="47" t="s">
        <v>152</v>
      </c>
    </row>
    <row r="8" spans="1:3" ht="47.25" hidden="1">
      <c r="A8" s="50"/>
      <c r="B8" s="48" t="s">
        <v>53</v>
      </c>
      <c r="C8" s="77"/>
    </row>
    <row r="9" spans="1:3" ht="0.75" customHeight="1" hidden="1">
      <c r="A9" s="74" t="s">
        <v>54</v>
      </c>
      <c r="B9" s="67" t="s">
        <v>55</v>
      </c>
      <c r="C9" s="71">
        <f>SUM(C10-C12)</f>
        <v>0</v>
      </c>
    </row>
    <row r="10" spans="1:3" ht="25.5" hidden="1">
      <c r="A10" s="51" t="s">
        <v>56</v>
      </c>
      <c r="B10" s="76" t="s">
        <v>57</v>
      </c>
      <c r="C10" s="49">
        <f>SUM(C11)</f>
        <v>0</v>
      </c>
    </row>
    <row r="11" spans="1:3" ht="25.5" hidden="1">
      <c r="A11" s="51" t="s">
        <v>61</v>
      </c>
      <c r="B11" s="76" t="s">
        <v>62</v>
      </c>
      <c r="C11" s="49"/>
    </row>
    <row r="12" spans="1:3" ht="25.5" hidden="1">
      <c r="A12" s="51" t="s">
        <v>58</v>
      </c>
      <c r="B12" s="76" t="s">
        <v>59</v>
      </c>
      <c r="C12" s="49">
        <f>SUM(C13)</f>
        <v>0</v>
      </c>
    </row>
    <row r="13" spans="1:3" ht="25.5" hidden="1">
      <c r="A13" s="51" t="s">
        <v>64</v>
      </c>
      <c r="B13" s="76" t="s">
        <v>63</v>
      </c>
      <c r="C13" s="49"/>
    </row>
    <row r="14" spans="1:3" ht="25.5">
      <c r="A14" s="74" t="s">
        <v>85</v>
      </c>
      <c r="B14" s="67" t="s">
        <v>86</v>
      </c>
      <c r="C14" s="71">
        <f>C19-C15</f>
        <v>2348.0999999999985</v>
      </c>
    </row>
    <row r="15" spans="1:3" ht="12.75">
      <c r="A15" s="68" t="s">
        <v>84</v>
      </c>
      <c r="B15" s="69" t="s">
        <v>76</v>
      </c>
      <c r="C15" s="72">
        <f>C16</f>
        <v>17725.8</v>
      </c>
    </row>
    <row r="16" spans="1:3" ht="12.75">
      <c r="A16" s="68" t="s">
        <v>93</v>
      </c>
      <c r="B16" s="69" t="s">
        <v>77</v>
      </c>
      <c r="C16" s="72">
        <f>C17</f>
        <v>17725.8</v>
      </c>
    </row>
    <row r="17" spans="1:3" ht="12.75">
      <c r="A17" s="68" t="s">
        <v>89</v>
      </c>
      <c r="B17" s="69" t="s">
        <v>78</v>
      </c>
      <c r="C17" s="72">
        <f>C18</f>
        <v>17725.8</v>
      </c>
    </row>
    <row r="18" spans="1:3" ht="25.5">
      <c r="A18" s="68" t="s">
        <v>90</v>
      </c>
      <c r="B18" s="70" t="s">
        <v>79</v>
      </c>
      <c r="C18" s="73">
        <v>17725.8</v>
      </c>
    </row>
    <row r="19" spans="1:3" ht="12.75">
      <c r="A19" s="68" t="s">
        <v>87</v>
      </c>
      <c r="B19" s="69" t="s">
        <v>80</v>
      </c>
      <c r="C19" s="72">
        <f>C20</f>
        <v>20073.899999999998</v>
      </c>
    </row>
    <row r="20" spans="1:3" ht="12.75">
      <c r="A20" s="68" t="s">
        <v>88</v>
      </c>
      <c r="B20" s="69" t="s">
        <v>81</v>
      </c>
      <c r="C20" s="72">
        <f>C21</f>
        <v>20073.899999999998</v>
      </c>
    </row>
    <row r="21" spans="1:3" ht="12.75">
      <c r="A21" s="68" t="s">
        <v>91</v>
      </c>
      <c r="B21" s="69" t="s">
        <v>82</v>
      </c>
      <c r="C21" s="72">
        <f>C22</f>
        <v>20073.899999999998</v>
      </c>
    </row>
    <row r="22" spans="1:3" ht="25.5">
      <c r="A22" s="68" t="s">
        <v>92</v>
      </c>
      <c r="B22" s="70" t="s">
        <v>83</v>
      </c>
      <c r="C22" s="73">
        <f>Прил8!H152</f>
        <v>20073.899999999998</v>
      </c>
    </row>
    <row r="23" spans="1:3" ht="34.5" customHeight="1">
      <c r="A23" s="53"/>
      <c r="B23" s="54" t="s">
        <v>60</v>
      </c>
      <c r="C23" s="55">
        <f>C14</f>
        <v>2348.0999999999985</v>
      </c>
    </row>
  </sheetData>
  <sheetProtection/>
  <mergeCells count="4">
    <mergeCell ref="A4:C4"/>
    <mergeCell ref="B1:C1"/>
    <mergeCell ref="B2:C2"/>
    <mergeCell ref="B3:C3"/>
  </mergeCells>
  <printOptions/>
  <pageMargins left="0.75" right="0.28" top="0.27" bottom="0.39" header="0.17" footer="0.2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20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17.00390625" style="157" customWidth="1"/>
    <col min="2" max="2" width="23.7109375" style="157" customWidth="1"/>
    <col min="3" max="3" width="48.57421875" style="0" customWidth="1"/>
    <col min="4" max="4" width="17.28125" style="157" customWidth="1"/>
  </cols>
  <sheetData>
    <row r="1" spans="2:4" ht="12.75">
      <c r="B1" s="245" t="s">
        <v>243</v>
      </c>
      <c r="C1" s="245"/>
      <c r="D1" s="245"/>
    </row>
    <row r="2" spans="2:4" ht="12.75">
      <c r="B2" s="225" t="s">
        <v>155</v>
      </c>
      <c r="C2" s="225"/>
      <c r="D2" s="225"/>
    </row>
    <row r="3" spans="2:4" ht="12.75">
      <c r="B3" s="225" t="s">
        <v>177</v>
      </c>
      <c r="C3" s="225"/>
      <c r="D3" s="225"/>
    </row>
    <row r="4" spans="2:4" ht="12.75">
      <c r="B4" s="225" t="s">
        <v>295</v>
      </c>
      <c r="C4" s="225"/>
      <c r="D4" s="225"/>
    </row>
    <row r="5" spans="2:4" ht="12.75">
      <c r="B5" s="225" t="s">
        <v>345</v>
      </c>
      <c r="C5" s="225"/>
      <c r="D5" s="225"/>
    </row>
    <row r="6" spans="2:4" ht="12.75">
      <c r="B6" s="158"/>
      <c r="C6" s="141"/>
      <c r="D6" s="158"/>
    </row>
    <row r="7" spans="2:4" ht="12.75">
      <c r="B7" s="158"/>
      <c r="C7" s="141"/>
      <c r="D7" s="158"/>
    </row>
    <row r="8" spans="2:4" ht="12.75">
      <c r="B8" s="158"/>
      <c r="C8" s="141"/>
      <c r="D8" s="158"/>
    </row>
    <row r="9" spans="2:4" ht="12.75">
      <c r="B9" s="158"/>
      <c r="C9" s="141"/>
      <c r="D9" s="158"/>
    </row>
    <row r="10" spans="2:4" ht="12.75">
      <c r="B10" s="158"/>
      <c r="C10" s="141"/>
      <c r="D10" s="158"/>
    </row>
    <row r="11" spans="1:4" ht="48.75" customHeight="1">
      <c r="A11" s="250" t="s">
        <v>244</v>
      </c>
      <c r="B11" s="250"/>
      <c r="C11" s="250"/>
      <c r="D11" s="250"/>
    </row>
    <row r="12" spans="2:4" ht="13.5" customHeight="1">
      <c r="B12" s="251"/>
      <c r="C12" s="251"/>
      <c r="D12" s="251"/>
    </row>
    <row r="13" spans="1:4" ht="40.5" customHeight="1">
      <c r="A13" s="246" t="s">
        <v>179</v>
      </c>
      <c r="B13" s="247"/>
      <c r="C13" s="248" t="s">
        <v>245</v>
      </c>
      <c r="D13" s="248" t="s">
        <v>246</v>
      </c>
    </row>
    <row r="14" spans="1:4" ht="47.25" customHeight="1">
      <c r="A14" s="159" t="s">
        <v>181</v>
      </c>
      <c r="B14" s="160" t="s">
        <v>182</v>
      </c>
      <c r="C14" s="249"/>
      <c r="D14" s="249"/>
    </row>
    <row r="15" spans="1:4" ht="47.25" customHeight="1">
      <c r="A15" s="161" t="s">
        <v>234</v>
      </c>
      <c r="B15" s="164" t="s">
        <v>253</v>
      </c>
      <c r="C15" s="168" t="s">
        <v>254</v>
      </c>
      <c r="D15" s="163">
        <v>100</v>
      </c>
    </row>
    <row r="16" spans="1:4" ht="47.25" customHeight="1">
      <c r="A16" s="169" t="s">
        <v>234</v>
      </c>
      <c r="B16" s="170" t="s">
        <v>235</v>
      </c>
      <c r="C16" s="162" t="s">
        <v>236</v>
      </c>
      <c r="D16" s="163">
        <v>100</v>
      </c>
    </row>
    <row r="17" spans="1:4" ht="32.25" customHeight="1">
      <c r="A17" s="161" t="s">
        <v>234</v>
      </c>
      <c r="B17" s="164" t="s">
        <v>237</v>
      </c>
      <c r="C17" s="165" t="s">
        <v>238</v>
      </c>
      <c r="D17" s="163">
        <v>100</v>
      </c>
    </row>
    <row r="18" spans="1:4" ht="33" customHeight="1">
      <c r="A18" s="161" t="s">
        <v>234</v>
      </c>
      <c r="B18" s="166" t="s">
        <v>197</v>
      </c>
      <c r="C18" s="165" t="s">
        <v>198</v>
      </c>
      <c r="D18" s="163">
        <v>100</v>
      </c>
    </row>
    <row r="19" spans="1:4" ht="32.25" customHeight="1">
      <c r="A19" s="161" t="s">
        <v>234</v>
      </c>
      <c r="B19" s="166" t="s">
        <v>218</v>
      </c>
      <c r="C19" s="165" t="s">
        <v>219</v>
      </c>
      <c r="D19" s="163">
        <v>100</v>
      </c>
    </row>
    <row r="20" ht="12.75">
      <c r="A20" s="167"/>
    </row>
  </sheetData>
  <sheetProtection/>
  <mergeCells count="10">
    <mergeCell ref="B1:D1"/>
    <mergeCell ref="B2:D2"/>
    <mergeCell ref="B3:D3"/>
    <mergeCell ref="B4:D4"/>
    <mergeCell ref="A13:B13"/>
    <mergeCell ref="C13:C14"/>
    <mergeCell ref="D13:D14"/>
    <mergeCell ref="A11:D11"/>
    <mergeCell ref="B5:D5"/>
    <mergeCell ref="B12:D12"/>
  </mergeCells>
  <printOptions/>
  <pageMargins left="0.64" right="0.17" top="0.36" bottom="1" header="0.28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5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6.7109375" style="0" bestFit="1" customWidth="1"/>
    <col min="2" max="2" width="24.421875" style="0" customWidth="1"/>
    <col min="3" max="3" width="57.00390625" style="0" customWidth="1"/>
  </cols>
  <sheetData>
    <row r="1" spans="1:3" ht="12.75">
      <c r="A1" s="2"/>
      <c r="B1" s="2"/>
      <c r="C1" s="45" t="s">
        <v>111</v>
      </c>
    </row>
    <row r="2" spans="1:3" ht="12.75" customHeight="1">
      <c r="A2" s="2"/>
      <c r="B2" s="78"/>
      <c r="C2" s="78" t="s">
        <v>156</v>
      </c>
    </row>
    <row r="3" spans="1:3" ht="45" customHeight="1">
      <c r="A3" s="2"/>
      <c r="B3" s="79"/>
      <c r="C3" s="79" t="s">
        <v>296</v>
      </c>
    </row>
    <row r="4" spans="1:3" ht="12.75">
      <c r="A4" s="2"/>
      <c r="B4" s="45"/>
      <c r="C4" s="45" t="s">
        <v>344</v>
      </c>
    </row>
    <row r="5" spans="1:6" ht="12.75">
      <c r="A5" s="2"/>
      <c r="B5" s="2"/>
      <c r="C5" s="45"/>
      <c r="D5" s="101"/>
      <c r="E5" s="101"/>
      <c r="F5" s="101"/>
    </row>
    <row r="6" spans="1:3" ht="12.75">
      <c r="A6" s="2"/>
      <c r="B6" s="2"/>
      <c r="C6" s="2"/>
    </row>
    <row r="7" spans="1:3" ht="84.75" customHeight="1">
      <c r="A7" s="252" t="s">
        <v>255</v>
      </c>
      <c r="B7" s="252"/>
      <c r="C7" s="252"/>
    </row>
    <row r="8" spans="1:3" ht="36.75" customHeight="1">
      <c r="A8" s="2"/>
      <c r="B8" s="2"/>
      <c r="C8" s="2"/>
    </row>
    <row r="9" spans="1:3" ht="47.25">
      <c r="A9" s="52" t="s">
        <v>73</v>
      </c>
      <c r="B9" s="52" t="s">
        <v>74</v>
      </c>
      <c r="C9" s="52" t="s">
        <v>16</v>
      </c>
    </row>
    <row r="10" spans="1:3" ht="28.5" customHeight="1">
      <c r="A10" s="64">
        <v>871</v>
      </c>
      <c r="B10" s="253" t="s">
        <v>158</v>
      </c>
      <c r="C10" s="254"/>
    </row>
    <row r="11" spans="1:3" ht="31.5" hidden="1">
      <c r="A11" s="65">
        <v>871</v>
      </c>
      <c r="B11" s="66" t="s">
        <v>100</v>
      </c>
      <c r="C11" s="48" t="s">
        <v>62</v>
      </c>
    </row>
    <row r="12" spans="1:3" ht="24.75" customHeight="1" hidden="1">
      <c r="A12" s="65">
        <v>871</v>
      </c>
      <c r="B12" s="66" t="s">
        <v>101</v>
      </c>
      <c r="C12" s="48" t="s">
        <v>75</v>
      </c>
    </row>
    <row r="13" spans="1:3" ht="31.5">
      <c r="A13" s="90">
        <v>871</v>
      </c>
      <c r="B13" s="66" t="s">
        <v>102</v>
      </c>
      <c r="C13" s="48" t="s">
        <v>79</v>
      </c>
    </row>
    <row r="14" spans="1:3" ht="31.5">
      <c r="A14" s="90">
        <v>871</v>
      </c>
      <c r="B14" s="66" t="s">
        <v>103</v>
      </c>
      <c r="C14" s="48" t="s">
        <v>83</v>
      </c>
    </row>
    <row r="15" spans="1:3" ht="12.75">
      <c r="A15" s="2"/>
      <c r="B15" s="2"/>
      <c r="C15" s="2"/>
    </row>
  </sheetData>
  <sheetProtection/>
  <mergeCells count="2">
    <mergeCell ref="A7:C7"/>
    <mergeCell ref="B10:C10"/>
  </mergeCells>
  <printOptions/>
  <pageMargins left="0.75" right="0.4" top="0.36" bottom="0.48" header="0.26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15"/>
  <sheetViews>
    <sheetView zoomScalePageLayoutView="0" workbookViewId="0" topLeftCell="A1">
      <selection activeCell="A7" sqref="A7:C7"/>
    </sheetView>
  </sheetViews>
  <sheetFormatPr defaultColWidth="9.140625" defaultRowHeight="12.75"/>
  <cols>
    <col min="1" max="1" width="4.8515625" style="2" customWidth="1"/>
    <col min="2" max="2" width="68.421875" style="2" customWidth="1"/>
    <col min="3" max="3" width="14.7109375" style="2" customWidth="1"/>
    <col min="4" max="16384" width="9.140625" style="2" customWidth="1"/>
  </cols>
  <sheetData>
    <row r="1" ht="12.75">
      <c r="C1" s="45" t="s">
        <v>119</v>
      </c>
    </row>
    <row r="2" spans="2:3" ht="15.75">
      <c r="B2" s="78"/>
      <c r="C2" s="78" t="s">
        <v>156</v>
      </c>
    </row>
    <row r="3" spans="2:3" ht="30" customHeight="1">
      <c r="B3" s="255" t="s">
        <v>297</v>
      </c>
      <c r="C3" s="255"/>
    </row>
    <row r="4" spans="2:3" ht="12.75">
      <c r="B4" s="45"/>
      <c r="C4" s="45" t="s">
        <v>347</v>
      </c>
    </row>
    <row r="5" ht="12.75">
      <c r="C5" s="45"/>
    </row>
    <row r="7" spans="1:3" ht="84.75" customHeight="1">
      <c r="A7" s="252" t="s">
        <v>298</v>
      </c>
      <c r="B7" s="252"/>
      <c r="C7" s="252"/>
    </row>
    <row r="8" spans="1:3" ht="69.75" customHeight="1">
      <c r="A8" s="88"/>
      <c r="B8" s="88"/>
      <c r="C8" s="114" t="s">
        <v>48</v>
      </c>
    </row>
    <row r="9" spans="1:3" ht="38.25" customHeight="1">
      <c r="A9" s="8"/>
      <c r="B9" s="100" t="s">
        <v>115</v>
      </c>
      <c r="C9" s="100" t="s">
        <v>138</v>
      </c>
    </row>
    <row r="10" spans="1:3" ht="18.75">
      <c r="A10" s="8">
        <v>1</v>
      </c>
      <c r="B10" s="98" t="s">
        <v>116</v>
      </c>
      <c r="C10" s="89">
        <v>88.4</v>
      </c>
    </row>
    <row r="11" spans="1:3" ht="18.75">
      <c r="A11" s="8">
        <v>2</v>
      </c>
      <c r="B11" s="98" t="s">
        <v>112</v>
      </c>
      <c r="C11" s="89">
        <v>17.7</v>
      </c>
    </row>
    <row r="12" spans="1:3" ht="37.5">
      <c r="A12" s="8">
        <v>3</v>
      </c>
      <c r="B12" s="98" t="s">
        <v>113</v>
      </c>
      <c r="C12" s="89">
        <v>35.5</v>
      </c>
    </row>
    <row r="13" spans="1:3" ht="18.75">
      <c r="A13" s="8">
        <v>4</v>
      </c>
      <c r="B13" s="98" t="s">
        <v>137</v>
      </c>
      <c r="C13" s="89">
        <v>44.1</v>
      </c>
    </row>
    <row r="14" spans="1:3" ht="56.25">
      <c r="A14" s="8">
        <v>5</v>
      </c>
      <c r="B14" s="98" t="s">
        <v>299</v>
      </c>
      <c r="C14" s="89">
        <v>3.4</v>
      </c>
    </row>
    <row r="15" spans="1:3" ht="18.75">
      <c r="A15" s="8"/>
      <c r="B15" s="98" t="s">
        <v>114</v>
      </c>
      <c r="C15" s="89">
        <f>SUM(C10:C14)</f>
        <v>189.10000000000002</v>
      </c>
    </row>
  </sheetData>
  <sheetProtection/>
  <mergeCells count="2">
    <mergeCell ref="B3:C3"/>
    <mergeCell ref="A7:C7"/>
  </mergeCells>
  <printOptions/>
  <pageMargins left="0.75" right="0.4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8"/>
  <sheetViews>
    <sheetView zoomScalePageLayoutView="0" workbookViewId="0" topLeftCell="A1">
      <selection activeCell="C5" sqref="C5:E5"/>
    </sheetView>
  </sheetViews>
  <sheetFormatPr defaultColWidth="9.140625" defaultRowHeight="12.75"/>
  <cols>
    <col min="1" max="1" width="2.140625" style="0" customWidth="1"/>
    <col min="2" max="2" width="47.57421875" style="0" customWidth="1"/>
  </cols>
  <sheetData>
    <row r="1" spans="3:5" ht="12.75">
      <c r="C1" s="256" t="s">
        <v>109</v>
      </c>
      <c r="D1" s="256"/>
      <c r="E1" s="256"/>
    </row>
    <row r="2" spans="3:5" ht="26.25" customHeight="1">
      <c r="C2" s="257" t="s">
        <v>155</v>
      </c>
      <c r="D2" s="257"/>
      <c r="E2" s="257"/>
    </row>
    <row r="3" spans="3:5" ht="65.25" customHeight="1">
      <c r="C3" s="257" t="s">
        <v>297</v>
      </c>
      <c r="D3" s="257"/>
      <c r="E3" s="257"/>
    </row>
    <row r="4" spans="3:4" ht="12.75">
      <c r="C4" s="63"/>
      <c r="D4" s="63"/>
    </row>
    <row r="5" spans="3:5" ht="12.75">
      <c r="C5" s="258" t="s">
        <v>348</v>
      </c>
      <c r="D5" s="258"/>
      <c r="E5" s="258"/>
    </row>
    <row r="6" spans="1:5" ht="63.75" customHeight="1">
      <c r="A6" s="250" t="s">
        <v>300</v>
      </c>
      <c r="B6" s="250"/>
      <c r="C6" s="250"/>
      <c r="D6" s="250"/>
      <c r="E6" s="250"/>
    </row>
    <row r="7" ht="12.75">
      <c r="E7" t="s">
        <v>48</v>
      </c>
    </row>
    <row r="8" spans="1:5" ht="47.25">
      <c r="A8" s="8"/>
      <c r="B8" s="100" t="s">
        <v>153</v>
      </c>
      <c r="C8" s="100" t="s">
        <v>138</v>
      </c>
      <c r="D8" s="100" t="s">
        <v>256</v>
      </c>
      <c r="E8" s="100" t="s">
        <v>301</v>
      </c>
    </row>
    <row r="9" spans="1:5" ht="36.75" customHeight="1">
      <c r="A9" s="99"/>
      <c r="B9" s="115" t="s">
        <v>118</v>
      </c>
      <c r="C9" s="103">
        <v>32.5</v>
      </c>
      <c r="D9" s="103">
        <v>32.5</v>
      </c>
      <c r="E9" s="103">
        <v>32.5</v>
      </c>
    </row>
    <row r="10" spans="1:5" ht="18.75">
      <c r="A10" s="8"/>
      <c r="B10" s="98" t="s">
        <v>114</v>
      </c>
      <c r="C10" s="89">
        <f>SUM(C9:C9)</f>
        <v>32.5</v>
      </c>
      <c r="D10" s="89">
        <f>SUM(D9:D9)</f>
        <v>32.5</v>
      </c>
      <c r="E10" s="89">
        <f>SUM(E9:E9)</f>
        <v>32.5</v>
      </c>
    </row>
    <row r="14" ht="15.75">
      <c r="B14" s="104"/>
    </row>
    <row r="16" ht="15.75">
      <c r="B16" s="105"/>
    </row>
    <row r="17" ht="15.75">
      <c r="B17" s="105"/>
    </row>
    <row r="18" ht="15.75">
      <c r="B18" s="106"/>
    </row>
  </sheetData>
  <sheetProtection/>
  <mergeCells count="5">
    <mergeCell ref="A6:E6"/>
    <mergeCell ref="C1:E1"/>
    <mergeCell ref="C2:E2"/>
    <mergeCell ref="C3:E3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60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77.42187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</cols>
  <sheetData>
    <row r="1" spans="4:6" ht="12.75">
      <c r="D1" s="263" t="s">
        <v>72</v>
      </c>
      <c r="E1" s="263"/>
      <c r="F1" s="263"/>
    </row>
    <row r="2" spans="1:6" ht="12.75">
      <c r="A2" s="264" t="s">
        <v>156</v>
      </c>
      <c r="B2" s="264"/>
      <c r="C2" s="264"/>
      <c r="D2" s="264"/>
      <c r="E2" s="264"/>
      <c r="F2" s="264"/>
    </row>
    <row r="3" spans="2:6" ht="44.25" customHeight="1">
      <c r="B3" s="264" t="s">
        <v>297</v>
      </c>
      <c r="C3" s="264"/>
      <c r="D3" s="264"/>
      <c r="E3" s="264"/>
      <c r="F3" s="264"/>
    </row>
    <row r="4" spans="2:6" ht="12.75">
      <c r="B4" s="256" t="s">
        <v>349</v>
      </c>
      <c r="C4" s="256"/>
      <c r="D4" s="256"/>
      <c r="E4" s="256"/>
      <c r="F4" s="256"/>
    </row>
    <row r="5" spans="1:6" ht="20.25">
      <c r="A5" s="260" t="s">
        <v>65</v>
      </c>
      <c r="B5" s="260"/>
      <c r="C5" s="260"/>
      <c r="D5" s="260"/>
      <c r="E5" s="260"/>
      <c r="F5" s="260"/>
    </row>
    <row r="6" spans="1:6" ht="45.75" customHeight="1">
      <c r="A6" s="261" t="s">
        <v>302</v>
      </c>
      <c r="B6" s="261"/>
      <c r="C6" s="261"/>
      <c r="D6" s="261"/>
      <c r="E6" s="261"/>
      <c r="F6" s="261"/>
    </row>
    <row r="7" spans="1:6" ht="45.75" customHeight="1">
      <c r="A7" s="110"/>
      <c r="B7" s="102"/>
      <c r="C7" s="102"/>
      <c r="D7" s="110"/>
      <c r="E7" s="262" t="s">
        <v>131</v>
      </c>
      <c r="F7" s="262"/>
    </row>
    <row r="8" spans="1:6" ht="38.25">
      <c r="A8" s="60" t="s">
        <v>66</v>
      </c>
      <c r="B8" s="56" t="s">
        <v>67</v>
      </c>
      <c r="C8" s="57"/>
      <c r="D8" s="58"/>
      <c r="E8" s="58"/>
      <c r="F8" s="259" t="s">
        <v>152</v>
      </c>
    </row>
    <row r="9" spans="1:6" ht="33.75">
      <c r="A9" s="59"/>
      <c r="B9" s="61" t="s">
        <v>70</v>
      </c>
      <c r="C9" s="62" t="s">
        <v>69</v>
      </c>
      <c r="D9" s="12" t="s">
        <v>68</v>
      </c>
      <c r="E9" s="12" t="s">
        <v>71</v>
      </c>
      <c r="F9" s="259"/>
    </row>
    <row r="10" spans="1:6" ht="14.25">
      <c r="A10" s="7" t="s">
        <v>23</v>
      </c>
      <c r="B10" s="4" t="s">
        <v>24</v>
      </c>
      <c r="C10" s="4" t="s">
        <v>21</v>
      </c>
      <c r="D10" s="4" t="s">
        <v>22</v>
      </c>
      <c r="E10" s="80" t="s">
        <v>20</v>
      </c>
      <c r="F10" s="18">
        <f>F11+F18+F35+F41+F44</f>
        <v>6001.499999999999</v>
      </c>
    </row>
    <row r="11" spans="1:6" ht="25.5">
      <c r="A11" s="130" t="s">
        <v>171</v>
      </c>
      <c r="B11" s="4" t="s">
        <v>24</v>
      </c>
      <c r="C11" s="16" t="s">
        <v>25</v>
      </c>
      <c r="D11" s="4" t="s">
        <v>22</v>
      </c>
      <c r="E11" s="4" t="s">
        <v>20</v>
      </c>
      <c r="F11" s="18">
        <f>F12</f>
        <v>243.7</v>
      </c>
    </row>
    <row r="12" spans="1:6" ht="25.5">
      <c r="A12" s="10" t="s">
        <v>26</v>
      </c>
      <c r="B12" s="11" t="s">
        <v>24</v>
      </c>
      <c r="C12" s="11" t="s">
        <v>25</v>
      </c>
      <c r="D12" s="5" t="s">
        <v>27</v>
      </c>
      <c r="E12" s="5" t="s">
        <v>20</v>
      </c>
      <c r="F12" s="19">
        <f>F13</f>
        <v>243.7</v>
      </c>
    </row>
    <row r="13" spans="1:6" ht="15">
      <c r="A13" s="171" t="s">
        <v>28</v>
      </c>
      <c r="B13" s="11" t="s">
        <v>24</v>
      </c>
      <c r="C13" s="11" t="s">
        <v>25</v>
      </c>
      <c r="D13" s="5" t="s">
        <v>29</v>
      </c>
      <c r="E13" s="5" t="s">
        <v>20</v>
      </c>
      <c r="F13" s="19">
        <f>SUM(F14:F17)</f>
        <v>243.7</v>
      </c>
    </row>
    <row r="14" spans="1:6" ht="15">
      <c r="A14" s="171" t="s">
        <v>257</v>
      </c>
      <c r="B14" s="11" t="s">
        <v>24</v>
      </c>
      <c r="C14" s="11" t="s">
        <v>25</v>
      </c>
      <c r="D14" s="5" t="s">
        <v>29</v>
      </c>
      <c r="E14" s="81">
        <v>121</v>
      </c>
      <c r="F14" s="44">
        <v>235.7</v>
      </c>
    </row>
    <row r="15" spans="1:6" ht="15">
      <c r="A15" s="171" t="s">
        <v>258</v>
      </c>
      <c r="B15" s="11" t="s">
        <v>24</v>
      </c>
      <c r="C15" s="11" t="s">
        <v>25</v>
      </c>
      <c r="D15" s="5" t="s">
        <v>29</v>
      </c>
      <c r="E15" s="81">
        <v>122</v>
      </c>
      <c r="F15" s="44">
        <v>0.6</v>
      </c>
    </row>
    <row r="16" spans="1:6" ht="12.75">
      <c r="A16" s="10" t="s">
        <v>260</v>
      </c>
      <c r="B16" s="11" t="s">
        <v>24</v>
      </c>
      <c r="C16" s="11" t="s">
        <v>25</v>
      </c>
      <c r="D16" s="5" t="s">
        <v>29</v>
      </c>
      <c r="E16" s="81">
        <v>242</v>
      </c>
      <c r="F16" s="19">
        <v>5.8</v>
      </c>
    </row>
    <row r="17" spans="1:6" ht="21" customHeight="1">
      <c r="A17" s="171" t="s">
        <v>259</v>
      </c>
      <c r="B17" s="11" t="s">
        <v>24</v>
      </c>
      <c r="C17" s="11" t="s">
        <v>25</v>
      </c>
      <c r="D17" s="5" t="s">
        <v>29</v>
      </c>
      <c r="E17" s="81">
        <v>244</v>
      </c>
      <c r="F17" s="19">
        <v>1.6</v>
      </c>
    </row>
    <row r="18" spans="1:6" ht="38.25">
      <c r="A18" s="9" t="s">
        <v>31</v>
      </c>
      <c r="B18" s="4" t="s">
        <v>24</v>
      </c>
      <c r="C18" s="4" t="s">
        <v>32</v>
      </c>
      <c r="D18" s="4" t="s">
        <v>22</v>
      </c>
      <c r="E18" s="80" t="s">
        <v>20</v>
      </c>
      <c r="F18" s="20">
        <f>F19+F29</f>
        <v>4101.9</v>
      </c>
    </row>
    <row r="19" spans="1:6" ht="25.5">
      <c r="A19" s="10" t="s">
        <v>26</v>
      </c>
      <c r="B19" s="5" t="s">
        <v>24</v>
      </c>
      <c r="C19" s="5" t="s">
        <v>32</v>
      </c>
      <c r="D19" s="5" t="s">
        <v>27</v>
      </c>
      <c r="E19" s="81" t="s">
        <v>20</v>
      </c>
      <c r="F19" s="21">
        <f>F20+F27</f>
        <v>4065.9999999999995</v>
      </c>
    </row>
    <row r="20" spans="1:6" ht="12.75">
      <c r="A20" s="213" t="s">
        <v>28</v>
      </c>
      <c r="B20" s="4" t="s">
        <v>24</v>
      </c>
      <c r="C20" s="4" t="s">
        <v>32</v>
      </c>
      <c r="D20" s="4" t="s">
        <v>29</v>
      </c>
      <c r="E20" s="80" t="s">
        <v>20</v>
      </c>
      <c r="F20" s="20">
        <f>SUM(F21:F26)</f>
        <v>3408.9999999999995</v>
      </c>
    </row>
    <row r="21" spans="1:6" ht="15">
      <c r="A21" s="171" t="s">
        <v>257</v>
      </c>
      <c r="B21" s="5" t="s">
        <v>24</v>
      </c>
      <c r="C21" s="5" t="s">
        <v>32</v>
      </c>
      <c r="D21" s="5" t="s">
        <v>29</v>
      </c>
      <c r="E21" s="81">
        <v>121</v>
      </c>
      <c r="F21" s="21">
        <v>2787.3</v>
      </c>
    </row>
    <row r="22" spans="1:6" ht="15">
      <c r="A22" s="171" t="s">
        <v>258</v>
      </c>
      <c r="B22" s="5" t="s">
        <v>24</v>
      </c>
      <c r="C22" s="5" t="s">
        <v>32</v>
      </c>
      <c r="D22" s="5" t="s">
        <v>29</v>
      </c>
      <c r="E22" s="81">
        <v>122</v>
      </c>
      <c r="F22" s="21">
        <v>1.2</v>
      </c>
    </row>
    <row r="23" spans="1:6" ht="31.5">
      <c r="A23" s="172" t="s">
        <v>260</v>
      </c>
      <c r="B23" s="5" t="s">
        <v>24</v>
      </c>
      <c r="C23" s="5" t="s">
        <v>32</v>
      </c>
      <c r="D23" s="5" t="s">
        <v>29</v>
      </c>
      <c r="E23" s="81">
        <v>242</v>
      </c>
      <c r="F23" s="21">
        <v>281.1</v>
      </c>
    </row>
    <row r="24" spans="1:6" ht="12.75">
      <c r="A24" s="10" t="s">
        <v>259</v>
      </c>
      <c r="B24" s="5" t="s">
        <v>24</v>
      </c>
      <c r="C24" s="5" t="s">
        <v>32</v>
      </c>
      <c r="D24" s="5" t="s">
        <v>29</v>
      </c>
      <c r="E24" s="81">
        <v>244</v>
      </c>
      <c r="F24" s="21">
        <v>312.6</v>
      </c>
    </row>
    <row r="25" spans="1:6" ht="15.75">
      <c r="A25" s="172" t="s">
        <v>262</v>
      </c>
      <c r="B25" s="5" t="s">
        <v>24</v>
      </c>
      <c r="C25" s="5" t="s">
        <v>32</v>
      </c>
      <c r="D25" s="5" t="s">
        <v>29</v>
      </c>
      <c r="E25" s="81">
        <v>851</v>
      </c>
      <c r="F25" s="21">
        <v>3.6</v>
      </c>
    </row>
    <row r="26" spans="1:6" ht="15.75">
      <c r="A26" s="172" t="s">
        <v>263</v>
      </c>
      <c r="B26" s="5" t="s">
        <v>24</v>
      </c>
      <c r="C26" s="5" t="s">
        <v>32</v>
      </c>
      <c r="D26" s="5" t="s">
        <v>29</v>
      </c>
      <c r="E26" s="81">
        <v>852</v>
      </c>
      <c r="F26" s="21">
        <v>23.2</v>
      </c>
    </row>
    <row r="27" spans="1:6" ht="12.75">
      <c r="A27" s="213" t="s">
        <v>159</v>
      </c>
      <c r="B27" s="4" t="s">
        <v>24</v>
      </c>
      <c r="C27" s="4" t="s">
        <v>32</v>
      </c>
      <c r="D27" s="4" t="s">
        <v>160</v>
      </c>
      <c r="E27" s="80"/>
      <c r="F27" s="20">
        <f>F28</f>
        <v>657</v>
      </c>
    </row>
    <row r="28" spans="1:6" ht="15">
      <c r="A28" s="171" t="s">
        <v>257</v>
      </c>
      <c r="B28" s="5" t="s">
        <v>24</v>
      </c>
      <c r="C28" s="5" t="s">
        <v>32</v>
      </c>
      <c r="D28" s="5" t="s">
        <v>160</v>
      </c>
      <c r="E28" s="81">
        <v>121</v>
      </c>
      <c r="F28" s="21">
        <v>657</v>
      </c>
    </row>
    <row r="29" spans="1:6" ht="12.75">
      <c r="A29" s="173" t="s">
        <v>148</v>
      </c>
      <c r="B29" s="4" t="s">
        <v>24</v>
      </c>
      <c r="C29" s="4" t="s">
        <v>32</v>
      </c>
      <c r="D29" s="4" t="s">
        <v>147</v>
      </c>
      <c r="E29" s="80"/>
      <c r="F29" s="20">
        <f>F30+F33</f>
        <v>35.9</v>
      </c>
    </row>
    <row r="30" spans="1:6" ht="24">
      <c r="A30" s="118" t="s">
        <v>150</v>
      </c>
      <c r="B30" s="5" t="s">
        <v>24</v>
      </c>
      <c r="C30" s="5" t="s">
        <v>32</v>
      </c>
      <c r="D30" s="5" t="s">
        <v>121</v>
      </c>
      <c r="E30" s="81"/>
      <c r="F30" s="21">
        <f>F31</f>
        <v>32.5</v>
      </c>
    </row>
    <row r="31" spans="1:6" ht="24">
      <c r="A31" s="117" t="s">
        <v>266</v>
      </c>
      <c r="B31" s="5" t="s">
        <v>24</v>
      </c>
      <c r="C31" s="5" t="s">
        <v>32</v>
      </c>
      <c r="D31" s="174" t="s">
        <v>121</v>
      </c>
      <c r="E31" s="175" t="s">
        <v>267</v>
      </c>
      <c r="F31" s="21">
        <f>F32</f>
        <v>32.5</v>
      </c>
    </row>
    <row r="32" spans="1:6" ht="12.75">
      <c r="A32" s="75" t="s">
        <v>120</v>
      </c>
      <c r="B32" s="5" t="s">
        <v>24</v>
      </c>
      <c r="C32" s="5" t="s">
        <v>32</v>
      </c>
      <c r="D32" s="37" t="s">
        <v>122</v>
      </c>
      <c r="E32" s="176" t="s">
        <v>267</v>
      </c>
      <c r="F32" s="21">
        <v>32.5</v>
      </c>
    </row>
    <row r="33" spans="1:6" ht="36">
      <c r="A33" s="117" t="s">
        <v>149</v>
      </c>
      <c r="B33" s="5" t="s">
        <v>24</v>
      </c>
      <c r="C33" s="5" t="s">
        <v>32</v>
      </c>
      <c r="D33" s="5" t="s">
        <v>139</v>
      </c>
      <c r="E33" s="81"/>
      <c r="F33" s="21">
        <f>F34</f>
        <v>3.4</v>
      </c>
    </row>
    <row r="34" spans="1:6" ht="24.75" customHeight="1">
      <c r="A34" s="25" t="s">
        <v>299</v>
      </c>
      <c r="B34" s="5" t="s">
        <v>24</v>
      </c>
      <c r="C34" s="11" t="s">
        <v>32</v>
      </c>
      <c r="D34" s="37" t="s">
        <v>303</v>
      </c>
      <c r="E34" s="81">
        <v>540</v>
      </c>
      <c r="F34" s="21">
        <v>3.4</v>
      </c>
    </row>
    <row r="35" spans="1:6" ht="25.5">
      <c r="A35" s="9" t="s">
        <v>140</v>
      </c>
      <c r="B35" s="4" t="s">
        <v>24</v>
      </c>
      <c r="C35" s="16" t="s">
        <v>141</v>
      </c>
      <c r="D35" s="37"/>
      <c r="E35" s="86"/>
      <c r="F35" s="20">
        <f>F36</f>
        <v>132.5</v>
      </c>
    </row>
    <row r="36" spans="1:6" ht="12.75">
      <c r="A36" s="116" t="s">
        <v>148</v>
      </c>
      <c r="B36" s="5" t="s">
        <v>24</v>
      </c>
      <c r="C36" s="11" t="s">
        <v>141</v>
      </c>
      <c r="D36" s="5" t="s">
        <v>147</v>
      </c>
      <c r="E36" s="86"/>
      <c r="F36" s="20">
        <f>F37</f>
        <v>132.5</v>
      </c>
    </row>
    <row r="37" spans="1:6" ht="36">
      <c r="A37" s="117" t="s">
        <v>149</v>
      </c>
      <c r="B37" s="5" t="s">
        <v>24</v>
      </c>
      <c r="C37" s="11" t="s">
        <v>141</v>
      </c>
      <c r="D37" s="5" t="s">
        <v>139</v>
      </c>
      <c r="E37" s="81"/>
      <c r="F37" s="21">
        <f>F38</f>
        <v>132.5</v>
      </c>
    </row>
    <row r="38" spans="1:6" ht="12.75">
      <c r="A38" s="117" t="s">
        <v>264</v>
      </c>
      <c r="B38" s="5" t="s">
        <v>24</v>
      </c>
      <c r="C38" s="11" t="s">
        <v>141</v>
      </c>
      <c r="D38" s="5" t="s">
        <v>139</v>
      </c>
      <c r="E38" s="81">
        <v>540</v>
      </c>
      <c r="F38" s="21">
        <f>F39+F40</f>
        <v>132.5</v>
      </c>
    </row>
    <row r="39" spans="1:6" ht="13.5" customHeight="1">
      <c r="A39" s="25" t="s">
        <v>143</v>
      </c>
      <c r="B39" s="5" t="s">
        <v>24</v>
      </c>
      <c r="C39" s="11" t="s">
        <v>141</v>
      </c>
      <c r="D39" s="37" t="s">
        <v>142</v>
      </c>
      <c r="E39" s="81">
        <v>540</v>
      </c>
      <c r="F39" s="21">
        <v>88.4</v>
      </c>
    </row>
    <row r="40" spans="1:6" ht="12.75">
      <c r="A40" s="25" t="s">
        <v>144</v>
      </c>
      <c r="B40" s="5" t="s">
        <v>24</v>
      </c>
      <c r="C40" s="11" t="s">
        <v>141</v>
      </c>
      <c r="D40" s="37" t="s">
        <v>136</v>
      </c>
      <c r="E40" s="81">
        <v>540</v>
      </c>
      <c r="F40" s="21">
        <v>44.1</v>
      </c>
    </row>
    <row r="41" spans="1:6" ht="12.75">
      <c r="A41" s="9" t="s">
        <v>1</v>
      </c>
      <c r="B41" s="4" t="s">
        <v>24</v>
      </c>
      <c r="C41" s="4">
        <v>11</v>
      </c>
      <c r="D41" s="4"/>
      <c r="E41" s="80" t="s">
        <v>20</v>
      </c>
      <c r="F41" s="18">
        <f>F42</f>
        <v>50</v>
      </c>
    </row>
    <row r="42" spans="1:6" ht="12.75">
      <c r="A42" s="10" t="s">
        <v>3</v>
      </c>
      <c r="B42" s="5" t="s">
        <v>24</v>
      </c>
      <c r="C42" s="5">
        <v>11</v>
      </c>
      <c r="D42" s="5" t="s">
        <v>4</v>
      </c>
      <c r="E42" s="81" t="s">
        <v>20</v>
      </c>
      <c r="F42" s="19">
        <f>F43</f>
        <v>50</v>
      </c>
    </row>
    <row r="43" spans="1:6" ht="12.75">
      <c r="A43" s="10" t="s">
        <v>268</v>
      </c>
      <c r="B43" s="5" t="s">
        <v>24</v>
      </c>
      <c r="C43" s="5">
        <v>11</v>
      </c>
      <c r="D43" s="5" t="s">
        <v>4</v>
      </c>
      <c r="E43" s="82" t="s">
        <v>269</v>
      </c>
      <c r="F43" s="19">
        <v>50</v>
      </c>
    </row>
    <row r="44" spans="1:6" ht="11.25" customHeight="1">
      <c r="A44" s="9" t="s">
        <v>41</v>
      </c>
      <c r="B44" s="4" t="s">
        <v>24</v>
      </c>
      <c r="C44" s="4">
        <v>13</v>
      </c>
      <c r="D44" s="4"/>
      <c r="E44" s="80"/>
      <c r="F44" s="18">
        <f>F45+F50+F53</f>
        <v>1473.3999999999999</v>
      </c>
    </row>
    <row r="45" spans="1:6" ht="30.75" customHeight="1">
      <c r="A45" s="111" t="s">
        <v>124</v>
      </c>
      <c r="B45" s="4" t="s">
        <v>24</v>
      </c>
      <c r="C45" s="4">
        <v>13</v>
      </c>
      <c r="D45" s="4" t="s">
        <v>42</v>
      </c>
      <c r="E45" s="177"/>
      <c r="F45" s="18">
        <f>F46+F48</f>
        <v>124.5</v>
      </c>
    </row>
    <row r="46" spans="1:6" ht="15" customHeight="1">
      <c r="A46" s="179" t="s">
        <v>273</v>
      </c>
      <c r="B46" s="5" t="s">
        <v>24</v>
      </c>
      <c r="C46" s="5">
        <v>13</v>
      </c>
      <c r="D46" s="5" t="s">
        <v>274</v>
      </c>
      <c r="E46" s="177"/>
      <c r="F46" s="18">
        <f>F47</f>
        <v>24.5</v>
      </c>
    </row>
    <row r="47" spans="1:6" ht="15" customHeight="1">
      <c r="A47" s="172" t="s">
        <v>259</v>
      </c>
      <c r="B47" s="5" t="s">
        <v>24</v>
      </c>
      <c r="C47" s="5">
        <v>13</v>
      </c>
      <c r="D47" s="5" t="s">
        <v>274</v>
      </c>
      <c r="E47" s="82" t="s">
        <v>270</v>
      </c>
      <c r="F47" s="19">
        <v>24.5</v>
      </c>
    </row>
    <row r="48" spans="1:6" ht="24">
      <c r="A48" s="178" t="s">
        <v>123</v>
      </c>
      <c r="B48" s="5" t="s">
        <v>24</v>
      </c>
      <c r="C48" s="5">
        <v>13</v>
      </c>
      <c r="D48" s="5" t="s">
        <v>43</v>
      </c>
      <c r="E48" s="82"/>
      <c r="F48" s="19">
        <f>F49</f>
        <v>100</v>
      </c>
    </row>
    <row r="49" spans="1:6" ht="31.5">
      <c r="A49" s="172" t="s">
        <v>259</v>
      </c>
      <c r="B49" s="5" t="s">
        <v>24</v>
      </c>
      <c r="C49" s="5">
        <v>13</v>
      </c>
      <c r="D49" s="5" t="s">
        <v>43</v>
      </c>
      <c r="E49" s="82" t="s">
        <v>270</v>
      </c>
      <c r="F49" s="19">
        <v>100</v>
      </c>
    </row>
    <row r="50" spans="1:6" ht="12.75">
      <c r="A50" s="111" t="s">
        <v>271</v>
      </c>
      <c r="B50" s="4" t="s">
        <v>24</v>
      </c>
      <c r="C50" s="4">
        <v>13</v>
      </c>
      <c r="D50" s="4" t="s">
        <v>272</v>
      </c>
      <c r="E50" s="177"/>
      <c r="F50" s="18">
        <f>F51</f>
        <v>154.3</v>
      </c>
    </row>
    <row r="51" spans="1:6" ht="12.75">
      <c r="A51" s="10" t="s">
        <v>105</v>
      </c>
      <c r="B51" s="5" t="s">
        <v>24</v>
      </c>
      <c r="C51" s="5">
        <v>13</v>
      </c>
      <c r="D51" s="5" t="s">
        <v>104</v>
      </c>
      <c r="E51" s="82"/>
      <c r="F51" s="19">
        <f>F52</f>
        <v>154.3</v>
      </c>
    </row>
    <row r="52" spans="1:6" ht="31.5">
      <c r="A52" s="172" t="s">
        <v>259</v>
      </c>
      <c r="B52" s="5" t="s">
        <v>24</v>
      </c>
      <c r="C52" s="5">
        <v>13</v>
      </c>
      <c r="D52" s="5" t="s">
        <v>104</v>
      </c>
      <c r="E52" s="82" t="s">
        <v>270</v>
      </c>
      <c r="F52" s="19">
        <v>154.3</v>
      </c>
    </row>
    <row r="53" spans="1:6" ht="12.75">
      <c r="A53" s="111" t="s">
        <v>305</v>
      </c>
      <c r="B53" s="4" t="s">
        <v>24</v>
      </c>
      <c r="C53" s="4">
        <v>13</v>
      </c>
      <c r="D53" s="4" t="s">
        <v>304</v>
      </c>
      <c r="E53" s="177"/>
      <c r="F53" s="18">
        <f>F54+F55+F56</f>
        <v>1194.6</v>
      </c>
    </row>
    <row r="54" spans="1:6" ht="15.75">
      <c r="A54" s="172" t="s">
        <v>257</v>
      </c>
      <c r="B54" s="5" t="s">
        <v>24</v>
      </c>
      <c r="C54" s="5">
        <v>13</v>
      </c>
      <c r="D54" s="5" t="s">
        <v>304</v>
      </c>
      <c r="E54" s="82" t="s">
        <v>279</v>
      </c>
      <c r="F54" s="19">
        <v>1150.6</v>
      </c>
    </row>
    <row r="55" spans="1:6" ht="12.75">
      <c r="A55" s="10" t="s">
        <v>260</v>
      </c>
      <c r="B55" s="5" t="s">
        <v>24</v>
      </c>
      <c r="C55" s="5">
        <v>13</v>
      </c>
      <c r="D55" s="5" t="s">
        <v>304</v>
      </c>
      <c r="E55" s="82" t="s">
        <v>306</v>
      </c>
      <c r="F55" s="19">
        <v>29.6</v>
      </c>
    </row>
    <row r="56" spans="1:6" ht="12.75">
      <c r="A56" s="10" t="s">
        <v>259</v>
      </c>
      <c r="B56" s="5" t="s">
        <v>24</v>
      </c>
      <c r="C56" s="5">
        <v>13</v>
      </c>
      <c r="D56" s="5" t="s">
        <v>304</v>
      </c>
      <c r="E56" s="82" t="s">
        <v>270</v>
      </c>
      <c r="F56" s="19">
        <v>14.4</v>
      </c>
    </row>
    <row r="57" spans="1:6" ht="14.25">
      <c r="A57" s="7" t="s">
        <v>34</v>
      </c>
      <c r="B57" s="4" t="s">
        <v>30</v>
      </c>
      <c r="C57" s="4" t="s">
        <v>21</v>
      </c>
      <c r="D57" s="4" t="s">
        <v>22</v>
      </c>
      <c r="E57" s="80" t="s">
        <v>20</v>
      </c>
      <c r="F57" s="18">
        <f>F58</f>
        <v>150.9</v>
      </c>
    </row>
    <row r="58" spans="1:6" ht="12.75">
      <c r="A58" s="17" t="s">
        <v>5</v>
      </c>
      <c r="B58" s="5" t="s">
        <v>30</v>
      </c>
      <c r="C58" s="11" t="s">
        <v>25</v>
      </c>
      <c r="D58" s="5" t="s">
        <v>22</v>
      </c>
      <c r="E58" s="81" t="s">
        <v>20</v>
      </c>
      <c r="F58" s="19">
        <f>F59</f>
        <v>150.9</v>
      </c>
    </row>
    <row r="59" spans="1:6" ht="12.75">
      <c r="A59" s="17" t="s">
        <v>7</v>
      </c>
      <c r="B59" s="5" t="s">
        <v>30</v>
      </c>
      <c r="C59" s="11" t="s">
        <v>25</v>
      </c>
      <c r="D59" s="5" t="s">
        <v>8</v>
      </c>
      <c r="E59" s="81"/>
      <c r="F59" s="19">
        <f>F60</f>
        <v>150.9</v>
      </c>
    </row>
    <row r="60" spans="1:6" ht="25.5">
      <c r="A60" s="10" t="s">
        <v>2</v>
      </c>
      <c r="B60" s="5" t="s">
        <v>30</v>
      </c>
      <c r="C60" s="11" t="s">
        <v>25</v>
      </c>
      <c r="D60" s="5" t="s">
        <v>6</v>
      </c>
      <c r="E60" s="81" t="s">
        <v>20</v>
      </c>
      <c r="F60" s="19">
        <f>SUM(F61:F62)</f>
        <v>150.9</v>
      </c>
    </row>
    <row r="61" spans="1:6" ht="15">
      <c r="A61" s="171" t="s">
        <v>257</v>
      </c>
      <c r="B61" s="5" t="s">
        <v>30</v>
      </c>
      <c r="C61" s="11" t="s">
        <v>25</v>
      </c>
      <c r="D61" s="5" t="s">
        <v>6</v>
      </c>
      <c r="E61" s="81">
        <v>121</v>
      </c>
      <c r="F61" s="21">
        <v>149.6</v>
      </c>
    </row>
    <row r="62" spans="1:6" ht="23.25" customHeight="1">
      <c r="A62" s="172" t="s">
        <v>259</v>
      </c>
      <c r="B62" s="5" t="s">
        <v>30</v>
      </c>
      <c r="C62" s="11" t="s">
        <v>25</v>
      </c>
      <c r="D62" s="5" t="s">
        <v>6</v>
      </c>
      <c r="E62" s="81">
        <v>244</v>
      </c>
      <c r="F62" s="21">
        <v>1.3</v>
      </c>
    </row>
    <row r="63" spans="1:6" ht="14.25">
      <c r="A63" s="7" t="s">
        <v>132</v>
      </c>
      <c r="B63" s="16" t="s">
        <v>25</v>
      </c>
      <c r="C63" s="4" t="s">
        <v>21</v>
      </c>
      <c r="D63" s="4" t="s">
        <v>22</v>
      </c>
      <c r="E63" s="44"/>
      <c r="F63" s="121">
        <f>F64</f>
        <v>45.5</v>
      </c>
    </row>
    <row r="64" spans="1:6" s="94" customFormat="1" ht="27" customHeight="1">
      <c r="A64" s="111" t="s">
        <v>133</v>
      </c>
      <c r="B64" s="112" t="s">
        <v>25</v>
      </c>
      <c r="C64" s="112" t="s">
        <v>108</v>
      </c>
      <c r="D64" s="4"/>
      <c r="E64" s="4"/>
      <c r="F64" s="121">
        <f>F65+F67</f>
        <v>45.5</v>
      </c>
    </row>
    <row r="65" spans="1:6" s="94" customFormat="1" ht="27" customHeight="1">
      <c r="A65" s="9" t="s">
        <v>308</v>
      </c>
      <c r="B65" s="113" t="s">
        <v>25</v>
      </c>
      <c r="C65" s="113" t="s">
        <v>108</v>
      </c>
      <c r="D65" s="5" t="s">
        <v>307</v>
      </c>
      <c r="E65" s="4"/>
      <c r="F65" s="121">
        <f>F66</f>
        <v>10</v>
      </c>
    </row>
    <row r="66" spans="1:6" s="94" customFormat="1" ht="27" customHeight="1">
      <c r="A66" s="172" t="s">
        <v>259</v>
      </c>
      <c r="B66" s="113" t="s">
        <v>25</v>
      </c>
      <c r="C66" s="113" t="s">
        <v>108</v>
      </c>
      <c r="D66" s="5" t="s">
        <v>307</v>
      </c>
      <c r="E66" s="5">
        <v>244</v>
      </c>
      <c r="F66" s="120">
        <v>10</v>
      </c>
    </row>
    <row r="67" spans="1:6" ht="12.75">
      <c r="A67" s="116" t="s">
        <v>148</v>
      </c>
      <c r="B67" s="113" t="s">
        <v>25</v>
      </c>
      <c r="C67" s="113" t="s">
        <v>108</v>
      </c>
      <c r="D67" s="5" t="s">
        <v>147</v>
      </c>
      <c r="E67" s="5"/>
      <c r="F67" s="120">
        <f>F68</f>
        <v>35.5</v>
      </c>
    </row>
    <row r="68" spans="1:6" ht="36">
      <c r="A68" s="117" t="s">
        <v>149</v>
      </c>
      <c r="B68" s="113" t="s">
        <v>25</v>
      </c>
      <c r="C68" s="113" t="s">
        <v>108</v>
      </c>
      <c r="D68" s="5" t="s">
        <v>139</v>
      </c>
      <c r="E68" s="5"/>
      <c r="F68" s="120">
        <f>F69</f>
        <v>35.5</v>
      </c>
    </row>
    <row r="69" spans="1:6" ht="12.75">
      <c r="A69" s="75" t="s">
        <v>94</v>
      </c>
      <c r="B69" s="113" t="s">
        <v>25</v>
      </c>
      <c r="C69" s="113" t="s">
        <v>108</v>
      </c>
      <c r="D69" s="37" t="s">
        <v>95</v>
      </c>
      <c r="E69" s="86" t="s">
        <v>265</v>
      </c>
      <c r="F69" s="120">
        <v>35.5</v>
      </c>
    </row>
    <row r="70" spans="1:6" s="94" customFormat="1" ht="16.5" customHeight="1">
      <c r="A70" s="15" t="s">
        <v>145</v>
      </c>
      <c r="B70" s="16" t="s">
        <v>32</v>
      </c>
      <c r="C70" s="16"/>
      <c r="D70" s="4"/>
      <c r="E70" s="182"/>
      <c r="F70" s="121">
        <f>F71+F77</f>
        <v>967.7</v>
      </c>
    </row>
    <row r="71" spans="1:6" s="94" customFormat="1" ht="16.5" customHeight="1">
      <c r="A71" s="9" t="s">
        <v>146</v>
      </c>
      <c r="B71" s="16" t="s">
        <v>32</v>
      </c>
      <c r="C71" s="16" t="s">
        <v>108</v>
      </c>
      <c r="D71" s="4"/>
      <c r="E71" s="182"/>
      <c r="F71" s="121">
        <f>F72</f>
        <v>950</v>
      </c>
    </row>
    <row r="72" spans="1:6" s="94" customFormat="1" ht="12.75">
      <c r="A72" s="17" t="s">
        <v>275</v>
      </c>
      <c r="B72" s="11" t="s">
        <v>32</v>
      </c>
      <c r="C72" s="11" t="s">
        <v>108</v>
      </c>
      <c r="D72" s="5" t="s">
        <v>163</v>
      </c>
      <c r="E72" s="180"/>
      <c r="F72" s="121">
        <f>F73+F75</f>
        <v>950</v>
      </c>
    </row>
    <row r="73" spans="1:6" s="94" customFormat="1" ht="45">
      <c r="A73" s="139" t="s">
        <v>247</v>
      </c>
      <c r="B73" s="11" t="s">
        <v>32</v>
      </c>
      <c r="C73" s="11" t="s">
        <v>108</v>
      </c>
      <c r="D73" s="181" t="s">
        <v>248</v>
      </c>
      <c r="E73" s="180"/>
      <c r="F73" s="121">
        <f>F74</f>
        <v>350</v>
      </c>
    </row>
    <row r="74" spans="1:6" s="94" customFormat="1" ht="12.75">
      <c r="A74" s="17" t="s">
        <v>259</v>
      </c>
      <c r="B74" s="11" t="s">
        <v>32</v>
      </c>
      <c r="C74" s="11" t="s">
        <v>108</v>
      </c>
      <c r="D74" s="181" t="s">
        <v>248</v>
      </c>
      <c r="E74" s="81">
        <v>244</v>
      </c>
      <c r="F74" s="120">
        <v>350</v>
      </c>
    </row>
    <row r="75" spans="1:6" s="94" customFormat="1" ht="25.5">
      <c r="A75" s="9" t="s">
        <v>309</v>
      </c>
      <c r="B75" s="11" t="s">
        <v>32</v>
      </c>
      <c r="C75" s="11" t="s">
        <v>108</v>
      </c>
      <c r="D75" s="181" t="s">
        <v>310</v>
      </c>
      <c r="E75" s="81"/>
      <c r="F75" s="120">
        <f>F76</f>
        <v>600</v>
      </c>
    </row>
    <row r="76" spans="1:6" s="94" customFormat="1" ht="12.75">
      <c r="A76" s="17" t="s">
        <v>259</v>
      </c>
      <c r="B76" s="11" t="s">
        <v>32</v>
      </c>
      <c r="C76" s="11" t="s">
        <v>108</v>
      </c>
      <c r="D76" s="181" t="s">
        <v>310</v>
      </c>
      <c r="E76" s="81">
        <v>244</v>
      </c>
      <c r="F76" s="120">
        <v>600</v>
      </c>
    </row>
    <row r="77" spans="1:6" s="94" customFormat="1" ht="12.75">
      <c r="A77" s="210" t="s">
        <v>290</v>
      </c>
      <c r="B77" s="211" t="s">
        <v>32</v>
      </c>
      <c r="C77" s="211" t="s">
        <v>291</v>
      </c>
      <c r="D77" s="181"/>
      <c r="E77" s="81"/>
      <c r="F77" s="120">
        <f>F78</f>
        <v>17.7</v>
      </c>
    </row>
    <row r="78" spans="1:6" s="94" customFormat="1" ht="36">
      <c r="A78" s="117" t="s">
        <v>149</v>
      </c>
      <c r="B78" s="11" t="s">
        <v>32</v>
      </c>
      <c r="C78" s="11" t="s">
        <v>291</v>
      </c>
      <c r="D78" s="181" t="s">
        <v>139</v>
      </c>
      <c r="E78" s="81"/>
      <c r="F78" s="120">
        <f>F79</f>
        <v>17.7</v>
      </c>
    </row>
    <row r="79" spans="1:6" s="94" customFormat="1" ht="12.75">
      <c r="A79" s="214" t="s">
        <v>112</v>
      </c>
      <c r="B79" s="11" t="s">
        <v>32</v>
      </c>
      <c r="C79" s="11" t="s">
        <v>291</v>
      </c>
      <c r="D79" s="181" t="s">
        <v>328</v>
      </c>
      <c r="E79" s="81">
        <v>540</v>
      </c>
      <c r="F79" s="120">
        <v>17.7</v>
      </c>
    </row>
    <row r="80" spans="1:6" ht="14.25">
      <c r="A80" s="7" t="s">
        <v>35</v>
      </c>
      <c r="B80" s="4" t="s">
        <v>33</v>
      </c>
      <c r="C80" s="4" t="s">
        <v>21</v>
      </c>
      <c r="D80" s="4" t="s">
        <v>22</v>
      </c>
      <c r="E80" s="80" t="s">
        <v>20</v>
      </c>
      <c r="F80" s="122">
        <f>F81+F90+F100+F104</f>
        <v>6162.900000000001</v>
      </c>
    </row>
    <row r="81" spans="1:6" ht="12.75">
      <c r="A81" s="15" t="s">
        <v>36</v>
      </c>
      <c r="B81" s="4" t="s">
        <v>33</v>
      </c>
      <c r="C81" s="4" t="s">
        <v>24</v>
      </c>
      <c r="D81" s="4" t="s">
        <v>22</v>
      </c>
      <c r="E81" s="80" t="s">
        <v>20</v>
      </c>
      <c r="F81" s="18">
        <f>F84+F82</f>
        <v>212.3</v>
      </c>
    </row>
    <row r="82" spans="1:6" ht="12.75">
      <c r="A82" s="9" t="s">
        <v>313</v>
      </c>
      <c r="B82" s="5" t="s">
        <v>33</v>
      </c>
      <c r="C82" s="5" t="s">
        <v>24</v>
      </c>
      <c r="D82" s="5" t="s">
        <v>312</v>
      </c>
      <c r="E82" s="80"/>
      <c r="F82" s="19">
        <f>F83</f>
        <v>12.3</v>
      </c>
    </row>
    <row r="83" spans="1:6" ht="31.5">
      <c r="A83" s="172" t="s">
        <v>259</v>
      </c>
      <c r="B83" s="5" t="s">
        <v>33</v>
      </c>
      <c r="C83" s="5" t="s">
        <v>24</v>
      </c>
      <c r="D83" s="5" t="s">
        <v>312</v>
      </c>
      <c r="E83" s="81">
        <v>244</v>
      </c>
      <c r="F83" s="19">
        <v>12.3</v>
      </c>
    </row>
    <row r="84" spans="1:6" ht="12.75">
      <c r="A84" s="17" t="s">
        <v>275</v>
      </c>
      <c r="B84" s="5" t="s">
        <v>33</v>
      </c>
      <c r="C84" s="5" t="s">
        <v>24</v>
      </c>
      <c r="D84" s="5" t="s">
        <v>163</v>
      </c>
      <c r="E84" s="81"/>
      <c r="F84" s="19">
        <f>F85+F87</f>
        <v>200</v>
      </c>
    </row>
    <row r="85" spans="1:6" ht="45">
      <c r="A85" s="139" t="s">
        <v>249</v>
      </c>
      <c r="B85" s="5" t="s">
        <v>33</v>
      </c>
      <c r="C85" s="5" t="s">
        <v>24</v>
      </c>
      <c r="D85" s="5" t="s">
        <v>250</v>
      </c>
      <c r="E85" s="81"/>
      <c r="F85" s="19">
        <f>F86</f>
        <v>100</v>
      </c>
    </row>
    <row r="86" spans="1:6" ht="12.75">
      <c r="A86" s="17" t="s">
        <v>259</v>
      </c>
      <c r="B86" s="5" t="s">
        <v>33</v>
      </c>
      <c r="C86" s="5" t="s">
        <v>24</v>
      </c>
      <c r="D86" s="5" t="s">
        <v>250</v>
      </c>
      <c r="E86" s="81">
        <v>244</v>
      </c>
      <c r="F86" s="19">
        <v>100</v>
      </c>
    </row>
    <row r="87" spans="1:6" ht="45">
      <c r="A87" s="139" t="s">
        <v>251</v>
      </c>
      <c r="B87" s="5" t="s">
        <v>33</v>
      </c>
      <c r="C87" s="5" t="s">
        <v>24</v>
      </c>
      <c r="D87" s="5" t="s">
        <v>252</v>
      </c>
      <c r="E87" s="81"/>
      <c r="F87" s="19">
        <f>F88+F89</f>
        <v>100</v>
      </c>
    </row>
    <row r="88" spans="1:6" ht="30" hidden="1">
      <c r="A88" s="139" t="s">
        <v>311</v>
      </c>
      <c r="B88" s="5" t="s">
        <v>33</v>
      </c>
      <c r="C88" s="5" t="s">
        <v>24</v>
      </c>
      <c r="D88" s="5" t="s">
        <v>252</v>
      </c>
      <c r="E88" s="81">
        <v>243</v>
      </c>
      <c r="F88" s="19"/>
    </row>
    <row r="89" spans="1:6" ht="12.75">
      <c r="A89" s="17" t="s">
        <v>259</v>
      </c>
      <c r="B89" s="5" t="s">
        <v>33</v>
      </c>
      <c r="C89" s="5" t="s">
        <v>24</v>
      </c>
      <c r="D89" s="5" t="s">
        <v>252</v>
      </c>
      <c r="E89" s="81">
        <v>244</v>
      </c>
      <c r="F89" s="19">
        <v>100</v>
      </c>
    </row>
    <row r="90" spans="1:6" ht="16.5" customHeight="1">
      <c r="A90" s="9" t="s">
        <v>12</v>
      </c>
      <c r="B90" s="4" t="s">
        <v>33</v>
      </c>
      <c r="C90" s="16" t="s">
        <v>30</v>
      </c>
      <c r="D90" s="4"/>
      <c r="E90" s="80"/>
      <c r="F90" s="18">
        <f>F91+F95+F98</f>
        <v>3656.9</v>
      </c>
    </row>
    <row r="91" spans="1:6" ht="15.75" customHeight="1">
      <c r="A91" s="10" t="s">
        <v>13</v>
      </c>
      <c r="B91" s="5" t="s">
        <v>33</v>
      </c>
      <c r="C91" s="11" t="s">
        <v>30</v>
      </c>
      <c r="D91" s="5" t="s">
        <v>9</v>
      </c>
      <c r="E91" s="5"/>
      <c r="F91" s="19">
        <f>F92</f>
        <v>63.3</v>
      </c>
    </row>
    <row r="92" spans="1:6" ht="12.75">
      <c r="A92" s="10" t="s">
        <v>134</v>
      </c>
      <c r="B92" s="5" t="s">
        <v>33</v>
      </c>
      <c r="C92" s="11" t="s">
        <v>30</v>
      </c>
      <c r="D92" s="5" t="s">
        <v>135</v>
      </c>
      <c r="E92" s="81"/>
      <c r="F92" s="19">
        <f>F93+F94</f>
        <v>63.3</v>
      </c>
    </row>
    <row r="93" spans="1:6" ht="12.75">
      <c r="A93" s="17" t="s">
        <v>259</v>
      </c>
      <c r="B93" s="5" t="s">
        <v>33</v>
      </c>
      <c r="C93" s="11" t="s">
        <v>30</v>
      </c>
      <c r="D93" s="5" t="s">
        <v>135</v>
      </c>
      <c r="E93" s="81">
        <v>244</v>
      </c>
      <c r="F93" s="19">
        <v>63.3</v>
      </c>
    </row>
    <row r="94" spans="1:6" ht="12.75" hidden="1">
      <c r="A94" s="10" t="s">
        <v>0</v>
      </c>
      <c r="B94" s="5" t="s">
        <v>33</v>
      </c>
      <c r="C94" s="11" t="s">
        <v>30</v>
      </c>
      <c r="D94" s="5" t="s">
        <v>135</v>
      </c>
      <c r="E94" s="81">
        <v>500</v>
      </c>
      <c r="F94" s="19"/>
    </row>
    <row r="95" spans="1:6" ht="12.75">
      <c r="A95" s="17" t="s">
        <v>275</v>
      </c>
      <c r="B95" s="5" t="s">
        <v>33</v>
      </c>
      <c r="C95" s="5">
        <v>2</v>
      </c>
      <c r="D95" s="5" t="s">
        <v>163</v>
      </c>
      <c r="E95" s="81"/>
      <c r="F95" s="19">
        <f>F96</f>
        <v>200</v>
      </c>
    </row>
    <row r="96" spans="1:6" ht="38.25">
      <c r="A96" s="9" t="s">
        <v>314</v>
      </c>
      <c r="B96" s="5" t="s">
        <v>33</v>
      </c>
      <c r="C96" s="11" t="s">
        <v>30</v>
      </c>
      <c r="D96" s="5" t="s">
        <v>315</v>
      </c>
      <c r="E96" s="81"/>
      <c r="F96" s="19">
        <f>F97</f>
        <v>200</v>
      </c>
    </row>
    <row r="97" spans="1:6" ht="12.75">
      <c r="A97" s="17" t="s">
        <v>259</v>
      </c>
      <c r="B97" s="5" t="s">
        <v>33</v>
      </c>
      <c r="C97" s="11" t="s">
        <v>30</v>
      </c>
      <c r="D97" s="5" t="s">
        <v>315</v>
      </c>
      <c r="E97" s="81">
        <v>244</v>
      </c>
      <c r="F97" s="19">
        <v>200</v>
      </c>
    </row>
    <row r="98" spans="1:6" ht="25.5">
      <c r="A98" s="9" t="s">
        <v>330</v>
      </c>
      <c r="B98" s="5" t="s">
        <v>33</v>
      </c>
      <c r="C98" s="11" t="s">
        <v>30</v>
      </c>
      <c r="D98" s="5" t="s">
        <v>329</v>
      </c>
      <c r="E98" s="81"/>
      <c r="F98" s="19">
        <f>F99</f>
        <v>3393.6</v>
      </c>
    </row>
    <row r="99" spans="1:6" ht="12.75">
      <c r="A99" s="17" t="s">
        <v>259</v>
      </c>
      <c r="B99" s="5" t="s">
        <v>33</v>
      </c>
      <c r="C99" s="11" t="s">
        <v>30</v>
      </c>
      <c r="D99" s="5" t="s">
        <v>329</v>
      </c>
      <c r="E99" s="81">
        <v>244</v>
      </c>
      <c r="F99" s="19">
        <v>3393.6</v>
      </c>
    </row>
    <row r="100" spans="1:6" ht="12.75">
      <c r="A100" s="15" t="s">
        <v>14</v>
      </c>
      <c r="B100" s="4" t="s">
        <v>33</v>
      </c>
      <c r="C100" s="4" t="s">
        <v>25</v>
      </c>
      <c r="D100" s="4" t="s">
        <v>22</v>
      </c>
      <c r="E100" s="80" t="s">
        <v>20</v>
      </c>
      <c r="F100" s="18">
        <f>F101</f>
        <v>1348.9</v>
      </c>
    </row>
    <row r="101" spans="1:6" ht="12.75">
      <c r="A101" s="17" t="s">
        <v>275</v>
      </c>
      <c r="B101" s="11" t="s">
        <v>33</v>
      </c>
      <c r="C101" s="11" t="s">
        <v>25</v>
      </c>
      <c r="D101" s="5" t="s">
        <v>163</v>
      </c>
      <c r="E101" s="80"/>
      <c r="F101" s="19">
        <f>F102</f>
        <v>1348.9</v>
      </c>
    </row>
    <row r="102" spans="1:6" ht="45">
      <c r="A102" s="139" t="s">
        <v>247</v>
      </c>
      <c r="B102" s="11" t="s">
        <v>33</v>
      </c>
      <c r="C102" s="11" t="s">
        <v>25</v>
      </c>
      <c r="D102" s="181" t="s">
        <v>248</v>
      </c>
      <c r="E102" s="80"/>
      <c r="F102" s="19">
        <f>F103</f>
        <v>1348.9</v>
      </c>
    </row>
    <row r="103" spans="1:6" ht="12.75">
      <c r="A103" s="17" t="s">
        <v>259</v>
      </c>
      <c r="B103" s="11" t="s">
        <v>33</v>
      </c>
      <c r="C103" s="11" t="s">
        <v>25</v>
      </c>
      <c r="D103" s="181" t="s">
        <v>248</v>
      </c>
      <c r="E103" s="81">
        <v>244</v>
      </c>
      <c r="F103" s="19">
        <v>1348.9</v>
      </c>
    </row>
    <row r="104" spans="1:6" ht="12.75">
      <c r="A104" s="15" t="s">
        <v>277</v>
      </c>
      <c r="B104" s="4" t="s">
        <v>33</v>
      </c>
      <c r="C104" s="4" t="s">
        <v>33</v>
      </c>
      <c r="D104" s="4"/>
      <c r="E104" s="80"/>
      <c r="F104" s="18">
        <f>F105</f>
        <v>944.8000000000001</v>
      </c>
    </row>
    <row r="105" spans="1:6" ht="15.75" customHeight="1">
      <c r="A105" s="10" t="s">
        <v>45</v>
      </c>
      <c r="B105" s="11" t="s">
        <v>33</v>
      </c>
      <c r="C105" s="11" t="s">
        <v>33</v>
      </c>
      <c r="D105" s="181" t="s">
        <v>278</v>
      </c>
      <c r="E105" s="81"/>
      <c r="F105" s="19">
        <f>SUM(F106:F108)</f>
        <v>944.8000000000001</v>
      </c>
    </row>
    <row r="106" spans="1:6" ht="15.75">
      <c r="A106" s="172" t="s">
        <v>257</v>
      </c>
      <c r="B106" s="11" t="s">
        <v>33</v>
      </c>
      <c r="C106" s="11" t="s">
        <v>33</v>
      </c>
      <c r="D106" s="181" t="s">
        <v>278</v>
      </c>
      <c r="E106" s="81">
        <v>111</v>
      </c>
      <c r="F106" s="19">
        <v>871.7</v>
      </c>
    </row>
    <row r="107" spans="1:6" ht="31.5">
      <c r="A107" s="172" t="s">
        <v>260</v>
      </c>
      <c r="B107" s="11" t="s">
        <v>33</v>
      </c>
      <c r="C107" s="11" t="s">
        <v>33</v>
      </c>
      <c r="D107" s="181" t="s">
        <v>278</v>
      </c>
      <c r="E107" s="81">
        <v>242</v>
      </c>
      <c r="F107" s="19">
        <v>73.1</v>
      </c>
    </row>
    <row r="108" spans="1:6" ht="12.75" hidden="1">
      <c r="A108" s="17" t="s">
        <v>259</v>
      </c>
      <c r="B108" s="11" t="s">
        <v>33</v>
      </c>
      <c r="C108" s="11" t="s">
        <v>33</v>
      </c>
      <c r="D108" s="181" t="s">
        <v>278</v>
      </c>
      <c r="E108" s="81">
        <v>244</v>
      </c>
      <c r="F108" s="18"/>
    </row>
    <row r="109" spans="1:6" ht="14.25">
      <c r="A109" s="7" t="s">
        <v>151</v>
      </c>
      <c r="B109" s="32" t="s">
        <v>37</v>
      </c>
      <c r="C109" s="32"/>
      <c r="D109" s="31"/>
      <c r="E109" s="31"/>
      <c r="F109" s="93">
        <f>F110+F114</f>
        <v>110</v>
      </c>
    </row>
    <row r="110" spans="1:6" ht="12.75">
      <c r="A110" s="107" t="s">
        <v>129</v>
      </c>
      <c r="B110" s="16" t="s">
        <v>37</v>
      </c>
      <c r="C110" s="16" t="s">
        <v>33</v>
      </c>
      <c r="D110" s="4"/>
      <c r="E110" s="80"/>
      <c r="F110" s="18">
        <f>F111</f>
        <v>10</v>
      </c>
    </row>
    <row r="111" spans="1:6" ht="12.75">
      <c r="A111" s="17" t="s">
        <v>128</v>
      </c>
      <c r="B111" s="28" t="s">
        <v>10</v>
      </c>
      <c r="C111" s="28" t="s">
        <v>33</v>
      </c>
      <c r="D111" s="29" t="s">
        <v>126</v>
      </c>
      <c r="E111" s="80"/>
      <c r="F111" s="18">
        <f>F112</f>
        <v>10</v>
      </c>
    </row>
    <row r="112" spans="1:6" ht="12.75">
      <c r="A112" s="108" t="s">
        <v>127</v>
      </c>
      <c r="B112" s="28" t="s">
        <v>10</v>
      </c>
      <c r="C112" s="28" t="s">
        <v>33</v>
      </c>
      <c r="D112" s="29" t="s">
        <v>125</v>
      </c>
      <c r="E112" s="83"/>
      <c r="F112" s="19">
        <f>F113</f>
        <v>10</v>
      </c>
    </row>
    <row r="113" spans="1:6" ht="31.5">
      <c r="A113" s="172" t="s">
        <v>259</v>
      </c>
      <c r="B113" s="28" t="s">
        <v>10</v>
      </c>
      <c r="C113" s="28" t="s">
        <v>33</v>
      </c>
      <c r="D113" s="29" t="s">
        <v>125</v>
      </c>
      <c r="E113" s="83">
        <v>244</v>
      </c>
      <c r="F113" s="19">
        <v>10</v>
      </c>
    </row>
    <row r="114" spans="1:6" ht="12.75">
      <c r="A114" s="9" t="s">
        <v>161</v>
      </c>
      <c r="B114" s="32" t="s">
        <v>37</v>
      </c>
      <c r="C114" s="32" t="s">
        <v>37</v>
      </c>
      <c r="D114" s="31"/>
      <c r="E114" s="84"/>
      <c r="F114" s="93">
        <f>F115</f>
        <v>100</v>
      </c>
    </row>
    <row r="115" spans="1:6" ht="12.75">
      <c r="A115" s="123" t="s">
        <v>162</v>
      </c>
      <c r="B115" s="28" t="s">
        <v>37</v>
      </c>
      <c r="C115" s="28" t="s">
        <v>37</v>
      </c>
      <c r="D115" s="5" t="s">
        <v>163</v>
      </c>
      <c r="E115" s="83"/>
      <c r="F115" s="22">
        <f>F116</f>
        <v>100</v>
      </c>
    </row>
    <row r="116" spans="1:6" ht="25.5">
      <c r="A116" s="9" t="s">
        <v>317</v>
      </c>
      <c r="B116" s="28" t="s">
        <v>37</v>
      </c>
      <c r="C116" s="28" t="s">
        <v>37</v>
      </c>
      <c r="D116" s="5" t="s">
        <v>316</v>
      </c>
      <c r="E116" s="83"/>
      <c r="F116" s="19">
        <f>F117</f>
        <v>100</v>
      </c>
    </row>
    <row r="117" spans="1:6" ht="25.5">
      <c r="A117" s="10" t="s">
        <v>317</v>
      </c>
      <c r="B117" s="28" t="s">
        <v>37</v>
      </c>
      <c r="C117" s="28" t="s">
        <v>37</v>
      </c>
      <c r="D117" s="5" t="s">
        <v>316</v>
      </c>
      <c r="E117" s="83">
        <v>365</v>
      </c>
      <c r="F117" s="19">
        <v>100</v>
      </c>
    </row>
    <row r="118" spans="1:6" ht="14.25">
      <c r="A118" s="7" t="s">
        <v>154</v>
      </c>
      <c r="B118" s="32" t="s">
        <v>38</v>
      </c>
      <c r="C118" s="32"/>
      <c r="D118" s="31"/>
      <c r="E118" s="84"/>
      <c r="F118" s="18">
        <f>F119</f>
        <v>4035.6</v>
      </c>
    </row>
    <row r="119" spans="1:6" ht="12.75">
      <c r="A119" s="9" t="s">
        <v>39</v>
      </c>
      <c r="B119" s="4" t="s">
        <v>38</v>
      </c>
      <c r="C119" s="4" t="s">
        <v>24</v>
      </c>
      <c r="D119" s="4" t="s">
        <v>22</v>
      </c>
      <c r="E119" s="80" t="s">
        <v>20</v>
      </c>
      <c r="F119" s="18">
        <f>F120+F126+F128+F133+F135+F137</f>
        <v>4035.6</v>
      </c>
    </row>
    <row r="120" spans="1:6" ht="12.75">
      <c r="A120" s="9" t="s">
        <v>40</v>
      </c>
      <c r="B120" s="4" t="s">
        <v>38</v>
      </c>
      <c r="C120" s="4" t="s">
        <v>24</v>
      </c>
      <c r="D120" s="4" t="s">
        <v>11</v>
      </c>
      <c r="E120" s="80"/>
      <c r="F120" s="18">
        <f>F121</f>
        <v>3179.1000000000004</v>
      </c>
    </row>
    <row r="121" spans="1:6" ht="12.75">
      <c r="A121" s="10" t="s">
        <v>45</v>
      </c>
      <c r="B121" s="5" t="s">
        <v>38</v>
      </c>
      <c r="C121" s="5" t="s">
        <v>24</v>
      </c>
      <c r="D121" s="5" t="s">
        <v>44</v>
      </c>
      <c r="E121" s="81"/>
      <c r="F121" s="19">
        <f>F122+F123+F124+F125</f>
        <v>3179.1000000000004</v>
      </c>
    </row>
    <row r="122" spans="1:6" ht="15" customHeight="1">
      <c r="A122" s="172" t="s">
        <v>257</v>
      </c>
      <c r="B122" s="5" t="s">
        <v>38</v>
      </c>
      <c r="C122" s="5" t="s">
        <v>24</v>
      </c>
      <c r="D122" s="5" t="s">
        <v>44</v>
      </c>
      <c r="E122" s="82" t="s">
        <v>279</v>
      </c>
      <c r="F122" s="19">
        <v>2159.9</v>
      </c>
    </row>
    <row r="123" spans="1:6" ht="12.75">
      <c r="A123" s="17" t="s">
        <v>260</v>
      </c>
      <c r="B123" s="5" t="s">
        <v>38</v>
      </c>
      <c r="C123" s="5" t="s">
        <v>24</v>
      </c>
      <c r="D123" s="5" t="s">
        <v>44</v>
      </c>
      <c r="E123" s="81">
        <v>242</v>
      </c>
      <c r="F123" s="19">
        <v>9.4</v>
      </c>
    </row>
    <row r="124" spans="1:6" ht="12.75">
      <c r="A124" s="17" t="s">
        <v>259</v>
      </c>
      <c r="B124" s="5" t="s">
        <v>38</v>
      </c>
      <c r="C124" s="5" t="s">
        <v>24</v>
      </c>
      <c r="D124" s="5" t="s">
        <v>44</v>
      </c>
      <c r="E124" s="81">
        <v>244</v>
      </c>
      <c r="F124" s="19">
        <v>888.9</v>
      </c>
    </row>
    <row r="125" spans="1:6" ht="15.75">
      <c r="A125" s="172" t="s">
        <v>262</v>
      </c>
      <c r="B125" s="5" t="s">
        <v>38</v>
      </c>
      <c r="C125" s="5" t="s">
        <v>24</v>
      </c>
      <c r="D125" s="5" t="s">
        <v>44</v>
      </c>
      <c r="E125" s="81">
        <v>851</v>
      </c>
      <c r="F125" s="21">
        <v>120.9</v>
      </c>
    </row>
    <row r="126" spans="1:6" ht="25.5">
      <c r="A126" s="1" t="s">
        <v>46</v>
      </c>
      <c r="B126" s="25" t="s">
        <v>38</v>
      </c>
      <c r="C126" s="25" t="s">
        <v>24</v>
      </c>
      <c r="D126" s="25" t="s">
        <v>292</v>
      </c>
      <c r="E126" s="85"/>
      <c r="F126" s="34">
        <f>F127</f>
        <v>21.2</v>
      </c>
    </row>
    <row r="127" spans="1:6" ht="15.75">
      <c r="A127" s="172" t="s">
        <v>257</v>
      </c>
      <c r="B127" s="5" t="s">
        <v>38</v>
      </c>
      <c r="C127" s="5" t="s">
        <v>24</v>
      </c>
      <c r="D127" s="25" t="s">
        <v>292</v>
      </c>
      <c r="E127" s="82" t="s">
        <v>279</v>
      </c>
      <c r="F127" s="22">
        <v>21.2</v>
      </c>
    </row>
    <row r="128" spans="1:6" ht="12.75">
      <c r="A128" s="9" t="s">
        <v>97</v>
      </c>
      <c r="B128" s="31" t="s">
        <v>38</v>
      </c>
      <c r="C128" s="31" t="s">
        <v>24</v>
      </c>
      <c r="D128" s="31" t="s">
        <v>98</v>
      </c>
      <c r="E128" s="92"/>
      <c r="F128" s="93">
        <f>F129</f>
        <v>547.7</v>
      </c>
    </row>
    <row r="129" spans="1:6" ht="12.75">
      <c r="A129" s="10" t="s">
        <v>45</v>
      </c>
      <c r="B129" s="29" t="s">
        <v>38</v>
      </c>
      <c r="C129" s="29" t="s">
        <v>24</v>
      </c>
      <c r="D129" s="29" t="s">
        <v>99</v>
      </c>
      <c r="E129" s="91"/>
      <c r="F129" s="22">
        <f>F130+F131+F132</f>
        <v>547.7</v>
      </c>
    </row>
    <row r="130" spans="1:6" ht="12.75" customHeight="1">
      <c r="A130" s="172" t="s">
        <v>257</v>
      </c>
      <c r="B130" s="25" t="s">
        <v>38</v>
      </c>
      <c r="C130" s="25" t="s">
        <v>24</v>
      </c>
      <c r="D130" s="36" t="s">
        <v>99</v>
      </c>
      <c r="E130" s="82" t="s">
        <v>279</v>
      </c>
      <c r="F130" s="34">
        <v>530.7</v>
      </c>
    </row>
    <row r="131" spans="1:6" ht="21.75" customHeight="1">
      <c r="A131" s="10" t="s">
        <v>260</v>
      </c>
      <c r="B131" s="25" t="s">
        <v>38</v>
      </c>
      <c r="C131" s="25" t="s">
        <v>24</v>
      </c>
      <c r="D131" s="36" t="s">
        <v>99</v>
      </c>
      <c r="E131" s="81">
        <v>242</v>
      </c>
      <c r="F131" s="34">
        <v>3.6</v>
      </c>
    </row>
    <row r="132" spans="1:6" ht="12.75">
      <c r="A132" s="10" t="s">
        <v>259</v>
      </c>
      <c r="B132" s="25" t="s">
        <v>38</v>
      </c>
      <c r="C132" s="25" t="s">
        <v>24</v>
      </c>
      <c r="D132" s="36" t="s">
        <v>99</v>
      </c>
      <c r="E132" s="81">
        <v>244</v>
      </c>
      <c r="F132" s="34">
        <v>13.4</v>
      </c>
    </row>
    <row r="133" spans="1:6" ht="27">
      <c r="A133" s="183" t="s">
        <v>46</v>
      </c>
      <c r="B133" s="184" t="s">
        <v>38</v>
      </c>
      <c r="C133" s="184" t="s">
        <v>24</v>
      </c>
      <c r="D133" s="25" t="s">
        <v>292</v>
      </c>
      <c r="E133" s="186"/>
      <c r="F133" s="187">
        <f>F134</f>
        <v>4.6</v>
      </c>
    </row>
    <row r="134" spans="1:6" ht="15.75">
      <c r="A134" s="172" t="s">
        <v>257</v>
      </c>
      <c r="B134" s="5" t="s">
        <v>38</v>
      </c>
      <c r="C134" s="5" t="s">
        <v>24</v>
      </c>
      <c r="D134" s="25" t="s">
        <v>292</v>
      </c>
      <c r="E134" s="82" t="s">
        <v>279</v>
      </c>
      <c r="F134" s="22">
        <v>4.6</v>
      </c>
    </row>
    <row r="135" spans="1:6" ht="13.5">
      <c r="A135" s="188" t="s">
        <v>106</v>
      </c>
      <c r="B135" s="184" t="s">
        <v>38</v>
      </c>
      <c r="C135" s="184" t="s">
        <v>24</v>
      </c>
      <c r="D135" s="185" t="s">
        <v>293</v>
      </c>
      <c r="E135" s="186"/>
      <c r="F135" s="187">
        <f>F136</f>
        <v>24.5</v>
      </c>
    </row>
    <row r="136" spans="1:6" ht="15.75">
      <c r="A136" s="172" t="s">
        <v>257</v>
      </c>
      <c r="B136" s="5" t="s">
        <v>38</v>
      </c>
      <c r="C136" s="5" t="s">
        <v>24</v>
      </c>
      <c r="D136" s="185" t="s">
        <v>293</v>
      </c>
      <c r="E136" s="82" t="s">
        <v>279</v>
      </c>
      <c r="F136" s="22">
        <v>24.5</v>
      </c>
    </row>
    <row r="137" spans="1:6" ht="38.25">
      <c r="A137" s="208" t="s">
        <v>289</v>
      </c>
      <c r="B137" s="5" t="s">
        <v>38</v>
      </c>
      <c r="C137" s="5" t="s">
        <v>24</v>
      </c>
      <c r="D137" s="36" t="s">
        <v>294</v>
      </c>
      <c r="E137" s="82"/>
      <c r="F137" s="22">
        <f>F138</f>
        <v>258.5</v>
      </c>
    </row>
    <row r="138" spans="1:6" ht="31.5">
      <c r="A138" s="172" t="s">
        <v>261</v>
      </c>
      <c r="B138" s="5" t="s">
        <v>38</v>
      </c>
      <c r="C138" s="5" t="s">
        <v>24</v>
      </c>
      <c r="D138" s="36" t="s">
        <v>294</v>
      </c>
      <c r="E138" s="82" t="s">
        <v>280</v>
      </c>
      <c r="F138" s="22">
        <v>258.5</v>
      </c>
    </row>
    <row r="139" spans="1:6" ht="14.25">
      <c r="A139" s="7" t="s">
        <v>164</v>
      </c>
      <c r="B139" s="32">
        <v>11</v>
      </c>
      <c r="C139" s="32"/>
      <c r="D139" s="31"/>
      <c r="E139" s="84"/>
      <c r="F139" s="18">
        <f>F140</f>
        <v>2599.7999999999997</v>
      </c>
    </row>
    <row r="140" spans="1:6" ht="12.75">
      <c r="A140" s="9" t="s">
        <v>165</v>
      </c>
      <c r="B140" s="4">
        <v>11</v>
      </c>
      <c r="C140" s="4" t="s">
        <v>24</v>
      </c>
      <c r="D140" s="4"/>
      <c r="E140" s="80"/>
      <c r="F140" s="18">
        <f>F141+F148</f>
        <v>2599.7999999999997</v>
      </c>
    </row>
    <row r="141" spans="1:6" ht="12.75">
      <c r="A141" s="10" t="s">
        <v>167</v>
      </c>
      <c r="B141" s="5">
        <v>11</v>
      </c>
      <c r="C141" s="5" t="s">
        <v>24</v>
      </c>
      <c r="D141" s="11" t="s">
        <v>168</v>
      </c>
      <c r="E141" s="5"/>
      <c r="F141" s="22">
        <f>F142</f>
        <v>2581.1</v>
      </c>
    </row>
    <row r="142" spans="1:6" ht="12.75">
      <c r="A142" s="10" t="s">
        <v>45</v>
      </c>
      <c r="B142" s="5">
        <v>11</v>
      </c>
      <c r="C142" s="5" t="s">
        <v>24</v>
      </c>
      <c r="D142" s="11" t="s">
        <v>169</v>
      </c>
      <c r="E142" s="5"/>
      <c r="F142" s="22">
        <f>SUM(F143:F147)</f>
        <v>2581.1</v>
      </c>
    </row>
    <row r="143" spans="1:6" ht="15" customHeight="1">
      <c r="A143" s="172" t="s">
        <v>257</v>
      </c>
      <c r="B143" s="5">
        <v>11</v>
      </c>
      <c r="C143" s="5" t="s">
        <v>24</v>
      </c>
      <c r="D143" s="11" t="s">
        <v>169</v>
      </c>
      <c r="E143" s="82" t="s">
        <v>279</v>
      </c>
      <c r="F143" s="19">
        <v>2243.2</v>
      </c>
    </row>
    <row r="144" spans="1:6" ht="15" customHeight="1">
      <c r="A144" s="171" t="s">
        <v>258</v>
      </c>
      <c r="B144" s="5">
        <v>11</v>
      </c>
      <c r="C144" s="5" t="s">
        <v>24</v>
      </c>
      <c r="D144" s="11" t="s">
        <v>169</v>
      </c>
      <c r="E144" s="81">
        <v>112</v>
      </c>
      <c r="F144" s="19">
        <v>3.2</v>
      </c>
    </row>
    <row r="145" spans="1:6" ht="31.5">
      <c r="A145" s="172" t="s">
        <v>260</v>
      </c>
      <c r="B145" s="5">
        <v>11</v>
      </c>
      <c r="C145" s="5" t="s">
        <v>24</v>
      </c>
      <c r="D145" s="11" t="s">
        <v>169</v>
      </c>
      <c r="E145" s="81">
        <v>242</v>
      </c>
      <c r="F145" s="19">
        <v>5.6</v>
      </c>
    </row>
    <row r="146" spans="1:6" ht="31.5">
      <c r="A146" s="172" t="s">
        <v>259</v>
      </c>
      <c r="B146" s="5">
        <v>11</v>
      </c>
      <c r="C146" s="5" t="s">
        <v>24</v>
      </c>
      <c r="D146" s="11" t="s">
        <v>169</v>
      </c>
      <c r="E146" s="81">
        <v>244</v>
      </c>
      <c r="F146" s="19">
        <v>327.8</v>
      </c>
    </row>
    <row r="147" spans="1:6" ht="15.75">
      <c r="A147" s="172" t="s">
        <v>262</v>
      </c>
      <c r="B147" s="5">
        <v>11</v>
      </c>
      <c r="C147" s="5" t="s">
        <v>24</v>
      </c>
      <c r="D147" s="11" t="s">
        <v>169</v>
      </c>
      <c r="E147" s="81">
        <v>851</v>
      </c>
      <c r="F147" s="21">
        <v>1.3</v>
      </c>
    </row>
    <row r="148" spans="1:6" ht="25.5">
      <c r="A148" s="1" t="s">
        <v>46</v>
      </c>
      <c r="B148" s="5">
        <v>11</v>
      </c>
      <c r="C148" s="5" t="s">
        <v>24</v>
      </c>
      <c r="D148" s="25" t="s">
        <v>292</v>
      </c>
      <c r="E148" s="85"/>
      <c r="F148" s="34">
        <f>F149</f>
        <v>18.7</v>
      </c>
    </row>
    <row r="149" spans="1:6" ht="15.75">
      <c r="A149" s="172" t="s">
        <v>257</v>
      </c>
      <c r="B149" s="5">
        <v>11</v>
      </c>
      <c r="C149" s="5" t="s">
        <v>24</v>
      </c>
      <c r="D149" s="25" t="s">
        <v>292</v>
      </c>
      <c r="E149" s="82" t="s">
        <v>279</v>
      </c>
      <c r="F149" s="22">
        <v>18.7</v>
      </c>
    </row>
    <row r="150" ht="12.75">
      <c r="F150" s="87">
        <f>F10+F57+F63+F70+F80+F109+F118+F139</f>
        <v>20073.899999999998</v>
      </c>
    </row>
    <row r="152" spans="5:6" ht="12.75">
      <c r="E152" s="95" t="s">
        <v>24</v>
      </c>
      <c r="F152" s="77">
        <f>F10</f>
        <v>6001.499999999999</v>
      </c>
    </row>
    <row r="153" spans="5:6" ht="12.75">
      <c r="E153" s="95" t="s">
        <v>30</v>
      </c>
      <c r="F153" s="77">
        <f>F57</f>
        <v>150.9</v>
      </c>
    </row>
    <row r="154" spans="5:6" ht="12.75">
      <c r="E154" s="95" t="s">
        <v>25</v>
      </c>
      <c r="F154" s="77">
        <f>F63</f>
        <v>45.5</v>
      </c>
    </row>
    <row r="155" spans="5:6" ht="12.75">
      <c r="E155" s="95" t="s">
        <v>32</v>
      </c>
      <c r="F155" s="77">
        <f>F70</f>
        <v>967.7</v>
      </c>
    </row>
    <row r="156" spans="5:6" ht="12.75">
      <c r="E156" s="95" t="s">
        <v>33</v>
      </c>
      <c r="F156" s="77">
        <f>F80</f>
        <v>6162.900000000001</v>
      </c>
    </row>
    <row r="157" spans="5:6" ht="12.75">
      <c r="E157" s="95" t="s">
        <v>37</v>
      </c>
      <c r="F157" s="77">
        <f>F109</f>
        <v>110</v>
      </c>
    </row>
    <row r="158" spans="5:6" ht="12.75">
      <c r="E158" s="95" t="s">
        <v>38</v>
      </c>
      <c r="F158" s="77">
        <f>F118</f>
        <v>4035.6</v>
      </c>
    </row>
    <row r="159" spans="5:6" ht="12.75">
      <c r="E159" s="95" t="s">
        <v>166</v>
      </c>
      <c r="F159" s="77">
        <f>F139</f>
        <v>2599.7999999999997</v>
      </c>
    </row>
    <row r="160" ht="12.75">
      <c r="F160" s="109">
        <f>SUM(F152:F159)</f>
        <v>20073.899999999998</v>
      </c>
    </row>
  </sheetData>
  <sheetProtection/>
  <mergeCells count="8">
    <mergeCell ref="F8:F9"/>
    <mergeCell ref="A5:F5"/>
    <mergeCell ref="A6:F6"/>
    <mergeCell ref="E7:F7"/>
    <mergeCell ref="D1:F1"/>
    <mergeCell ref="B4:F4"/>
    <mergeCell ref="A2:F2"/>
    <mergeCell ref="B3:F3"/>
  </mergeCells>
  <printOptions/>
  <pageMargins left="0.64" right="0.33" top="0.31" bottom="0.35" header="0.27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1:G116"/>
  <sheetViews>
    <sheetView zoomScalePageLayoutView="0" workbookViewId="0" topLeftCell="A1">
      <selection activeCell="B4" sqref="B4:G4"/>
    </sheetView>
  </sheetViews>
  <sheetFormatPr defaultColWidth="9.140625" defaultRowHeight="12.75"/>
  <cols>
    <col min="1" max="1" width="70.8515625" style="0" customWidth="1"/>
    <col min="2" max="2" width="5.57421875" style="0" customWidth="1"/>
    <col min="3" max="3" width="5.8515625" style="0" customWidth="1"/>
    <col min="5" max="5" width="6.57421875" style="0" customWidth="1"/>
    <col min="6" max="6" width="11.00390625" style="0" bestFit="1" customWidth="1"/>
    <col min="7" max="7" width="11.8515625" style="0" customWidth="1"/>
  </cols>
  <sheetData>
    <row r="1" spans="4:7" ht="12.75">
      <c r="D1" s="263" t="s">
        <v>110</v>
      </c>
      <c r="E1" s="263"/>
      <c r="F1" s="263"/>
      <c r="G1" s="263"/>
    </row>
    <row r="2" spans="1:7" ht="21.75" customHeight="1">
      <c r="A2" s="264" t="s">
        <v>156</v>
      </c>
      <c r="B2" s="264"/>
      <c r="C2" s="264"/>
      <c r="D2" s="264"/>
      <c r="E2" s="264"/>
      <c r="F2" s="264"/>
      <c r="G2" s="264"/>
    </row>
    <row r="3" spans="2:7" ht="42.75" customHeight="1">
      <c r="B3" s="264" t="s">
        <v>331</v>
      </c>
      <c r="C3" s="264"/>
      <c r="D3" s="264"/>
      <c r="E3" s="264"/>
      <c r="F3" s="264"/>
      <c r="G3" s="264"/>
    </row>
    <row r="4" spans="2:7" ht="12.75">
      <c r="B4" s="258" t="s">
        <v>350</v>
      </c>
      <c r="C4" s="258"/>
      <c r="D4" s="258"/>
      <c r="E4" s="258"/>
      <c r="F4" s="258"/>
      <c r="G4" s="258"/>
    </row>
    <row r="5" spans="1:6" ht="20.25">
      <c r="A5" s="260" t="s">
        <v>65</v>
      </c>
      <c r="B5" s="260"/>
      <c r="C5" s="260"/>
      <c r="D5" s="260"/>
      <c r="E5" s="260"/>
      <c r="F5" s="260"/>
    </row>
    <row r="6" spans="1:6" ht="45.75" customHeight="1">
      <c r="A6" s="261" t="s">
        <v>332</v>
      </c>
      <c r="B6" s="261"/>
      <c r="C6" s="261"/>
      <c r="D6" s="261"/>
      <c r="E6" s="261"/>
      <c r="F6" s="261"/>
    </row>
    <row r="7" spans="1:6" ht="30" customHeight="1">
      <c r="A7" s="110"/>
      <c r="B7" s="102"/>
      <c r="C7" s="102"/>
      <c r="D7" s="110"/>
      <c r="E7" s="262" t="s">
        <v>131</v>
      </c>
      <c r="F7" s="262"/>
    </row>
    <row r="8" spans="1:7" ht="38.25">
      <c r="A8" s="60" t="s">
        <v>66</v>
      </c>
      <c r="B8" s="56" t="s">
        <v>67</v>
      </c>
      <c r="C8" s="57"/>
      <c r="D8" s="58"/>
      <c r="E8" s="58"/>
      <c r="F8" s="265" t="s">
        <v>281</v>
      </c>
      <c r="G8" s="259" t="s">
        <v>333</v>
      </c>
    </row>
    <row r="9" spans="1:7" ht="33.75">
      <c r="A9" s="59"/>
      <c r="B9" s="61" t="s">
        <v>70</v>
      </c>
      <c r="C9" s="62" t="s">
        <v>69</v>
      </c>
      <c r="D9" s="12" t="s">
        <v>68</v>
      </c>
      <c r="E9" s="12" t="s">
        <v>71</v>
      </c>
      <c r="F9" s="266"/>
      <c r="G9" s="259"/>
    </row>
    <row r="10" spans="1:7" ht="14.25">
      <c r="A10" s="7" t="s">
        <v>23</v>
      </c>
      <c r="B10" s="4" t="s">
        <v>24</v>
      </c>
      <c r="C10" s="4" t="s">
        <v>21</v>
      </c>
      <c r="D10" s="4" t="s">
        <v>22</v>
      </c>
      <c r="E10" s="80" t="s">
        <v>20</v>
      </c>
      <c r="F10" s="18">
        <f>F11+F18+F33+F36</f>
        <v>5725.799999999999</v>
      </c>
      <c r="G10" s="18">
        <f>G11+G18+G33+G36</f>
        <v>5785.699999999999</v>
      </c>
    </row>
    <row r="11" spans="1:7" ht="25.5">
      <c r="A11" s="130" t="s">
        <v>171</v>
      </c>
      <c r="B11" s="4" t="s">
        <v>24</v>
      </c>
      <c r="C11" s="16" t="s">
        <v>25</v>
      </c>
      <c r="D11" s="4" t="s">
        <v>22</v>
      </c>
      <c r="E11" s="4" t="s">
        <v>20</v>
      </c>
      <c r="F11" s="18">
        <f>F12</f>
        <v>240</v>
      </c>
      <c r="G11" s="18">
        <f>G12</f>
        <v>240</v>
      </c>
    </row>
    <row r="12" spans="1:7" ht="38.25">
      <c r="A12" s="10" t="s">
        <v>26</v>
      </c>
      <c r="B12" s="11" t="s">
        <v>24</v>
      </c>
      <c r="C12" s="11" t="s">
        <v>25</v>
      </c>
      <c r="D12" s="5" t="s">
        <v>27</v>
      </c>
      <c r="E12" s="5" t="s">
        <v>20</v>
      </c>
      <c r="F12" s="19">
        <f>F13</f>
        <v>240</v>
      </c>
      <c r="G12" s="19">
        <f>G13</f>
        <v>240</v>
      </c>
    </row>
    <row r="13" spans="1:7" ht="15">
      <c r="A13" s="171" t="s">
        <v>28</v>
      </c>
      <c r="B13" s="11" t="s">
        <v>24</v>
      </c>
      <c r="C13" s="11" t="s">
        <v>25</v>
      </c>
      <c r="D13" s="5" t="s">
        <v>29</v>
      </c>
      <c r="E13" s="5" t="s">
        <v>20</v>
      </c>
      <c r="F13" s="19">
        <f>SUM(F14:F17)</f>
        <v>240</v>
      </c>
      <c r="G13" s="19">
        <f>SUM(G14:G17)</f>
        <v>240</v>
      </c>
    </row>
    <row r="14" spans="1:7" ht="15">
      <c r="A14" s="171" t="s">
        <v>257</v>
      </c>
      <c r="B14" s="11" t="s">
        <v>24</v>
      </c>
      <c r="C14" s="11" t="s">
        <v>25</v>
      </c>
      <c r="D14" s="5" t="s">
        <v>29</v>
      </c>
      <c r="E14" s="81">
        <v>121</v>
      </c>
      <c r="F14" s="44">
        <v>235.7</v>
      </c>
      <c r="G14" s="44">
        <v>235.7</v>
      </c>
    </row>
    <row r="15" spans="1:7" ht="15.75" customHeight="1" hidden="1">
      <c r="A15" s="171" t="s">
        <v>258</v>
      </c>
      <c r="B15" s="11" t="s">
        <v>24</v>
      </c>
      <c r="C15" s="11" t="s">
        <v>25</v>
      </c>
      <c r="D15" s="5" t="s">
        <v>29</v>
      </c>
      <c r="E15" s="81">
        <v>122</v>
      </c>
      <c r="F15" s="44"/>
      <c r="G15" s="44"/>
    </row>
    <row r="16" spans="1:7" ht="25.5">
      <c r="A16" s="10" t="s">
        <v>260</v>
      </c>
      <c r="B16" s="11" t="s">
        <v>24</v>
      </c>
      <c r="C16" s="11" t="s">
        <v>25</v>
      </c>
      <c r="D16" s="5" t="s">
        <v>29</v>
      </c>
      <c r="E16" s="81">
        <v>242</v>
      </c>
      <c r="F16" s="19">
        <v>1</v>
      </c>
      <c r="G16" s="19">
        <v>1</v>
      </c>
    </row>
    <row r="17" spans="1:7" ht="30">
      <c r="A17" s="171" t="s">
        <v>259</v>
      </c>
      <c r="B17" s="11" t="s">
        <v>24</v>
      </c>
      <c r="C17" s="11" t="s">
        <v>25</v>
      </c>
      <c r="D17" s="5" t="s">
        <v>29</v>
      </c>
      <c r="E17" s="81">
        <v>244</v>
      </c>
      <c r="F17" s="19">
        <v>3.3</v>
      </c>
      <c r="G17" s="19">
        <v>3.3</v>
      </c>
    </row>
    <row r="18" spans="1:7" ht="38.25">
      <c r="A18" s="9" t="s">
        <v>31</v>
      </c>
      <c r="B18" s="4" t="s">
        <v>24</v>
      </c>
      <c r="C18" s="4" t="s">
        <v>32</v>
      </c>
      <c r="D18" s="4" t="s">
        <v>22</v>
      </c>
      <c r="E18" s="80" t="s">
        <v>20</v>
      </c>
      <c r="F18" s="20">
        <f>F19+F29</f>
        <v>4242.4</v>
      </c>
      <c r="G18" s="20">
        <f>G19+G29</f>
        <v>4298.799999999999</v>
      </c>
    </row>
    <row r="19" spans="1:7" ht="38.25">
      <c r="A19" s="10" t="s">
        <v>26</v>
      </c>
      <c r="B19" s="5" t="s">
        <v>24</v>
      </c>
      <c r="C19" s="5" t="s">
        <v>32</v>
      </c>
      <c r="D19" s="5" t="s">
        <v>27</v>
      </c>
      <c r="E19" s="81" t="s">
        <v>20</v>
      </c>
      <c r="F19" s="21">
        <f>F20+F27</f>
        <v>4209.9</v>
      </c>
      <c r="G19" s="21">
        <f>G20+G27</f>
        <v>4266.299999999999</v>
      </c>
    </row>
    <row r="20" spans="1:7" ht="12.75">
      <c r="A20" s="213" t="s">
        <v>28</v>
      </c>
      <c r="B20" s="4" t="s">
        <v>24</v>
      </c>
      <c r="C20" s="4" t="s">
        <v>32</v>
      </c>
      <c r="D20" s="4" t="s">
        <v>29</v>
      </c>
      <c r="E20" s="80" t="s">
        <v>20</v>
      </c>
      <c r="F20" s="20">
        <f>SUM(F21:F26)</f>
        <v>3552.9</v>
      </c>
      <c r="G20" s="20">
        <f>SUM(G21:G26)</f>
        <v>3609.2999999999997</v>
      </c>
    </row>
    <row r="21" spans="1:7" ht="15">
      <c r="A21" s="171" t="s">
        <v>257</v>
      </c>
      <c r="B21" s="5" t="s">
        <v>24</v>
      </c>
      <c r="C21" s="5" t="s">
        <v>32</v>
      </c>
      <c r="D21" s="5" t="s">
        <v>29</v>
      </c>
      <c r="E21" s="81">
        <v>121</v>
      </c>
      <c r="F21" s="21">
        <v>2787.3</v>
      </c>
      <c r="G21" s="21">
        <v>2787.3</v>
      </c>
    </row>
    <row r="22" spans="1:7" ht="15">
      <c r="A22" s="171" t="s">
        <v>258</v>
      </c>
      <c r="B22" s="5" t="s">
        <v>24</v>
      </c>
      <c r="C22" s="5" t="s">
        <v>32</v>
      </c>
      <c r="D22" s="5" t="s">
        <v>29</v>
      </c>
      <c r="E22" s="81">
        <v>122</v>
      </c>
      <c r="F22" s="21"/>
      <c r="G22" s="21"/>
    </row>
    <row r="23" spans="1:7" ht="31.5">
      <c r="A23" s="172" t="s">
        <v>260</v>
      </c>
      <c r="B23" s="5" t="s">
        <v>24</v>
      </c>
      <c r="C23" s="5" t="s">
        <v>32</v>
      </c>
      <c r="D23" s="5" t="s">
        <v>29</v>
      </c>
      <c r="E23" s="81">
        <v>242</v>
      </c>
      <c r="F23" s="21">
        <v>393</v>
      </c>
      <c r="G23" s="21">
        <v>422</v>
      </c>
    </row>
    <row r="24" spans="1:7" ht="12.75">
      <c r="A24" s="10" t="s">
        <v>259</v>
      </c>
      <c r="B24" s="5" t="s">
        <v>24</v>
      </c>
      <c r="C24" s="5" t="s">
        <v>32</v>
      </c>
      <c r="D24" s="5" t="s">
        <v>29</v>
      </c>
      <c r="E24" s="81">
        <v>244</v>
      </c>
      <c r="F24" s="21">
        <v>345.8</v>
      </c>
      <c r="G24" s="21">
        <v>373.2</v>
      </c>
    </row>
    <row r="25" spans="1:7" ht="15.75">
      <c r="A25" s="172" t="s">
        <v>262</v>
      </c>
      <c r="B25" s="5" t="s">
        <v>24</v>
      </c>
      <c r="C25" s="5" t="s">
        <v>32</v>
      </c>
      <c r="D25" s="5" t="s">
        <v>29</v>
      </c>
      <c r="E25" s="81">
        <v>851</v>
      </c>
      <c r="F25" s="21">
        <v>3.6</v>
      </c>
      <c r="G25" s="21">
        <v>3.6</v>
      </c>
    </row>
    <row r="26" spans="1:7" ht="15.75">
      <c r="A26" s="172" t="s">
        <v>263</v>
      </c>
      <c r="B26" s="5" t="s">
        <v>24</v>
      </c>
      <c r="C26" s="5" t="s">
        <v>32</v>
      </c>
      <c r="D26" s="5" t="s">
        <v>29</v>
      </c>
      <c r="E26" s="81">
        <v>852</v>
      </c>
      <c r="F26" s="21">
        <v>23.2</v>
      </c>
      <c r="G26" s="21">
        <v>23.2</v>
      </c>
    </row>
    <row r="27" spans="1:7" ht="12.75">
      <c r="A27" s="213" t="s">
        <v>159</v>
      </c>
      <c r="B27" s="4" t="s">
        <v>24</v>
      </c>
      <c r="C27" s="4" t="s">
        <v>32</v>
      </c>
      <c r="D27" s="4" t="s">
        <v>160</v>
      </c>
      <c r="E27" s="80"/>
      <c r="F27" s="20">
        <f>F28</f>
        <v>657</v>
      </c>
      <c r="G27" s="20">
        <f>G28</f>
        <v>657</v>
      </c>
    </row>
    <row r="28" spans="1:7" ht="15">
      <c r="A28" s="171" t="s">
        <v>257</v>
      </c>
      <c r="B28" s="5" t="s">
        <v>24</v>
      </c>
      <c r="C28" s="5" t="s">
        <v>32</v>
      </c>
      <c r="D28" s="5" t="s">
        <v>160</v>
      </c>
      <c r="E28" s="81">
        <v>121</v>
      </c>
      <c r="F28" s="21">
        <v>657</v>
      </c>
      <c r="G28" s="21">
        <v>657</v>
      </c>
    </row>
    <row r="29" spans="1:7" ht="12.75">
      <c r="A29" s="173" t="s">
        <v>148</v>
      </c>
      <c r="B29" s="4" t="s">
        <v>24</v>
      </c>
      <c r="C29" s="4" t="s">
        <v>32</v>
      </c>
      <c r="D29" s="4" t="s">
        <v>147</v>
      </c>
      <c r="E29" s="80"/>
      <c r="F29" s="20">
        <f aca="true" t="shared" si="0" ref="F29:G31">F30</f>
        <v>32.5</v>
      </c>
      <c r="G29" s="20">
        <f t="shared" si="0"/>
        <v>32.5</v>
      </c>
    </row>
    <row r="30" spans="1:7" ht="24">
      <c r="A30" s="118" t="s">
        <v>150</v>
      </c>
      <c r="B30" s="5" t="s">
        <v>24</v>
      </c>
      <c r="C30" s="5" t="s">
        <v>32</v>
      </c>
      <c r="D30" s="5" t="s">
        <v>121</v>
      </c>
      <c r="E30" s="81"/>
      <c r="F30" s="21">
        <f t="shared" si="0"/>
        <v>32.5</v>
      </c>
      <c r="G30" s="21">
        <f t="shared" si="0"/>
        <v>32.5</v>
      </c>
    </row>
    <row r="31" spans="1:7" ht="24">
      <c r="A31" s="117" t="s">
        <v>266</v>
      </c>
      <c r="B31" s="5" t="s">
        <v>24</v>
      </c>
      <c r="C31" s="5" t="s">
        <v>32</v>
      </c>
      <c r="D31" s="174" t="s">
        <v>121</v>
      </c>
      <c r="E31" s="175" t="s">
        <v>267</v>
      </c>
      <c r="F31" s="21">
        <f t="shared" si="0"/>
        <v>32.5</v>
      </c>
      <c r="G31" s="21">
        <f t="shared" si="0"/>
        <v>32.5</v>
      </c>
    </row>
    <row r="32" spans="1:7" ht="24">
      <c r="A32" s="75" t="s">
        <v>120</v>
      </c>
      <c r="B32" s="5" t="s">
        <v>24</v>
      </c>
      <c r="C32" s="5" t="s">
        <v>32</v>
      </c>
      <c r="D32" s="37" t="s">
        <v>122</v>
      </c>
      <c r="E32" s="176" t="s">
        <v>267</v>
      </c>
      <c r="F32" s="21">
        <v>32.5</v>
      </c>
      <c r="G32" s="21">
        <v>32.5</v>
      </c>
    </row>
    <row r="33" spans="1:7" ht="14.25" customHeight="1">
      <c r="A33" s="9" t="s">
        <v>1</v>
      </c>
      <c r="B33" s="4" t="s">
        <v>24</v>
      </c>
      <c r="C33" s="4">
        <v>11</v>
      </c>
      <c r="D33" s="4"/>
      <c r="E33" s="80" t="s">
        <v>20</v>
      </c>
      <c r="F33" s="18">
        <f>F34</f>
        <v>50</v>
      </c>
      <c r="G33" s="18">
        <f>G34</f>
        <v>50</v>
      </c>
    </row>
    <row r="34" spans="1:7" ht="15.75" customHeight="1">
      <c r="A34" s="10" t="s">
        <v>3</v>
      </c>
      <c r="B34" s="5" t="s">
        <v>24</v>
      </c>
      <c r="C34" s="5">
        <v>11</v>
      </c>
      <c r="D34" s="5" t="s">
        <v>4</v>
      </c>
      <c r="E34" s="81" t="s">
        <v>20</v>
      </c>
      <c r="F34" s="19">
        <f>F35</f>
        <v>50</v>
      </c>
      <c r="G34" s="19">
        <f>G35</f>
        <v>50</v>
      </c>
    </row>
    <row r="35" spans="1:7" ht="12.75">
      <c r="A35" s="10" t="s">
        <v>268</v>
      </c>
      <c r="B35" s="5" t="s">
        <v>24</v>
      </c>
      <c r="C35" s="5">
        <v>11</v>
      </c>
      <c r="D35" s="5" t="s">
        <v>4</v>
      </c>
      <c r="E35" s="82" t="s">
        <v>269</v>
      </c>
      <c r="F35" s="19">
        <v>50</v>
      </c>
      <c r="G35" s="19">
        <v>50</v>
      </c>
    </row>
    <row r="36" spans="1:7" ht="12.75">
      <c r="A36" s="9" t="s">
        <v>41</v>
      </c>
      <c r="B36" s="4" t="s">
        <v>24</v>
      </c>
      <c r="C36" s="4">
        <v>13</v>
      </c>
      <c r="D36" s="4"/>
      <c r="E36" s="80"/>
      <c r="F36" s="18">
        <f>F37+F40+F43</f>
        <v>1193.3999999999999</v>
      </c>
      <c r="G36" s="18">
        <f>G37+G40+G43</f>
        <v>1196.8999999999999</v>
      </c>
    </row>
    <row r="37" spans="1:7" ht="25.5">
      <c r="A37" s="111" t="s">
        <v>124</v>
      </c>
      <c r="B37" s="4" t="s">
        <v>24</v>
      </c>
      <c r="C37" s="4">
        <v>13</v>
      </c>
      <c r="D37" s="4" t="s">
        <v>42</v>
      </c>
      <c r="E37" s="177"/>
      <c r="F37" s="18">
        <f>F38</f>
        <v>27.4</v>
      </c>
      <c r="G37" s="18">
        <f>G38</f>
        <v>30.9</v>
      </c>
    </row>
    <row r="38" spans="1:7" ht="12.75">
      <c r="A38" s="179" t="s">
        <v>273</v>
      </c>
      <c r="B38" s="5" t="s">
        <v>24</v>
      </c>
      <c r="C38" s="5">
        <v>13</v>
      </c>
      <c r="D38" s="5" t="s">
        <v>274</v>
      </c>
      <c r="E38" s="177"/>
      <c r="F38" s="18">
        <f>F39</f>
        <v>27.4</v>
      </c>
      <c r="G38" s="18">
        <f>G39</f>
        <v>30.9</v>
      </c>
    </row>
    <row r="39" spans="1:7" ht="31.5">
      <c r="A39" s="172" t="s">
        <v>259</v>
      </c>
      <c r="B39" s="5" t="s">
        <v>24</v>
      </c>
      <c r="C39" s="5">
        <v>13</v>
      </c>
      <c r="D39" s="5" t="s">
        <v>274</v>
      </c>
      <c r="E39" s="82" t="s">
        <v>270</v>
      </c>
      <c r="F39" s="19">
        <v>27.4</v>
      </c>
      <c r="G39" s="19">
        <v>30.9</v>
      </c>
    </row>
    <row r="40" spans="1:7" ht="25.5">
      <c r="A40" s="111" t="s">
        <v>271</v>
      </c>
      <c r="B40" s="4" t="s">
        <v>24</v>
      </c>
      <c r="C40" s="4">
        <v>13</v>
      </c>
      <c r="D40" s="4" t="s">
        <v>272</v>
      </c>
      <c r="E40" s="177"/>
      <c r="F40" s="18">
        <f>F41</f>
        <v>2.8</v>
      </c>
      <c r="G40" s="18">
        <f>G41</f>
        <v>2.8</v>
      </c>
    </row>
    <row r="41" spans="1:7" ht="12.75">
      <c r="A41" s="10" t="s">
        <v>105</v>
      </c>
      <c r="B41" s="5" t="s">
        <v>24</v>
      </c>
      <c r="C41" s="5">
        <v>13</v>
      </c>
      <c r="D41" s="5" t="s">
        <v>104</v>
      </c>
      <c r="E41" s="82"/>
      <c r="F41" s="19">
        <f>F42</f>
        <v>2.8</v>
      </c>
      <c r="G41" s="19">
        <f>G42</f>
        <v>2.8</v>
      </c>
    </row>
    <row r="42" spans="1:7" ht="31.5">
      <c r="A42" s="172" t="s">
        <v>259</v>
      </c>
      <c r="B42" s="5" t="s">
        <v>24</v>
      </c>
      <c r="C42" s="5">
        <v>13</v>
      </c>
      <c r="D42" s="5" t="s">
        <v>104</v>
      </c>
      <c r="E42" s="82" t="s">
        <v>270</v>
      </c>
      <c r="F42" s="19">
        <v>2.8</v>
      </c>
      <c r="G42" s="19">
        <v>2.8</v>
      </c>
    </row>
    <row r="43" spans="1:7" ht="12.75">
      <c r="A43" s="111" t="s">
        <v>305</v>
      </c>
      <c r="B43" s="4" t="s">
        <v>24</v>
      </c>
      <c r="C43" s="4">
        <v>13</v>
      </c>
      <c r="D43" s="4" t="s">
        <v>304</v>
      </c>
      <c r="E43" s="177"/>
      <c r="F43" s="18">
        <f>F44+F45</f>
        <v>1163.1999999999998</v>
      </c>
      <c r="G43" s="18">
        <f>G44+G45</f>
        <v>1163.1999999999998</v>
      </c>
    </row>
    <row r="44" spans="1:7" ht="15.75">
      <c r="A44" s="172" t="s">
        <v>257</v>
      </c>
      <c r="B44" s="5" t="s">
        <v>24</v>
      </c>
      <c r="C44" s="5">
        <v>13</v>
      </c>
      <c r="D44" s="5" t="s">
        <v>304</v>
      </c>
      <c r="E44" s="82" t="s">
        <v>279</v>
      </c>
      <c r="F44" s="19">
        <v>1150.6</v>
      </c>
      <c r="G44" s="19">
        <v>1150.6</v>
      </c>
    </row>
    <row r="45" spans="1:7" ht="25.5">
      <c r="A45" s="10" t="s">
        <v>260</v>
      </c>
      <c r="B45" s="5" t="s">
        <v>24</v>
      </c>
      <c r="C45" s="5">
        <v>13</v>
      </c>
      <c r="D45" s="5" t="s">
        <v>304</v>
      </c>
      <c r="E45" s="82" t="s">
        <v>306</v>
      </c>
      <c r="F45" s="19">
        <v>12.6</v>
      </c>
      <c r="G45" s="19">
        <v>12.6</v>
      </c>
    </row>
    <row r="46" spans="1:7" ht="14.25">
      <c r="A46" s="7" t="s">
        <v>34</v>
      </c>
      <c r="B46" s="4" t="s">
        <v>30</v>
      </c>
      <c r="C46" s="4" t="s">
        <v>21</v>
      </c>
      <c r="D46" s="4" t="s">
        <v>22</v>
      </c>
      <c r="E46" s="80" t="s">
        <v>20</v>
      </c>
      <c r="F46" s="18">
        <f aca="true" t="shared" si="1" ref="F46:G48">F47</f>
        <v>155.2</v>
      </c>
      <c r="G46" s="18">
        <f t="shared" si="1"/>
        <v>155.4</v>
      </c>
    </row>
    <row r="47" spans="1:7" ht="12.75">
      <c r="A47" s="17" t="s">
        <v>5</v>
      </c>
      <c r="B47" s="5" t="s">
        <v>30</v>
      </c>
      <c r="C47" s="11" t="s">
        <v>25</v>
      </c>
      <c r="D47" s="5" t="s">
        <v>22</v>
      </c>
      <c r="E47" s="81" t="s">
        <v>20</v>
      </c>
      <c r="F47" s="19">
        <f t="shared" si="1"/>
        <v>155.2</v>
      </c>
      <c r="G47" s="19">
        <f t="shared" si="1"/>
        <v>155.4</v>
      </c>
    </row>
    <row r="48" spans="1:7" ht="12.75">
      <c r="A48" s="17" t="s">
        <v>7</v>
      </c>
      <c r="B48" s="5" t="s">
        <v>30</v>
      </c>
      <c r="C48" s="11" t="s">
        <v>25</v>
      </c>
      <c r="D48" s="5" t="s">
        <v>8</v>
      </c>
      <c r="E48" s="81"/>
      <c r="F48" s="19">
        <f t="shared" si="1"/>
        <v>155.2</v>
      </c>
      <c r="G48" s="19">
        <f t="shared" si="1"/>
        <v>155.4</v>
      </c>
    </row>
    <row r="49" spans="1:7" ht="25.5">
      <c r="A49" s="10" t="s">
        <v>2</v>
      </c>
      <c r="B49" s="5" t="s">
        <v>30</v>
      </c>
      <c r="C49" s="11" t="s">
        <v>25</v>
      </c>
      <c r="D49" s="5" t="s">
        <v>6</v>
      </c>
      <c r="E49" s="81" t="s">
        <v>20</v>
      </c>
      <c r="F49" s="19">
        <f>SUM(F50:F50)</f>
        <v>155.2</v>
      </c>
      <c r="G49" s="19">
        <f>SUM(G50:G50)</f>
        <v>155.4</v>
      </c>
    </row>
    <row r="50" spans="1:7" ht="15">
      <c r="A50" s="171" t="s">
        <v>257</v>
      </c>
      <c r="B50" s="5" t="s">
        <v>30</v>
      </c>
      <c r="C50" s="11" t="s">
        <v>25</v>
      </c>
      <c r="D50" s="5" t="s">
        <v>6</v>
      </c>
      <c r="E50" s="81">
        <v>121</v>
      </c>
      <c r="F50" s="21">
        <v>155.2</v>
      </c>
      <c r="G50" s="21">
        <v>155.4</v>
      </c>
    </row>
    <row r="51" spans="1:7" ht="14.25">
      <c r="A51" s="7" t="s">
        <v>132</v>
      </c>
      <c r="B51" s="16" t="s">
        <v>25</v>
      </c>
      <c r="C51" s="4" t="s">
        <v>21</v>
      </c>
      <c r="D51" s="4" t="s">
        <v>22</v>
      </c>
      <c r="E51" s="44"/>
      <c r="F51" s="121">
        <f aca="true" t="shared" si="2" ref="F51:G53">F52</f>
        <v>10.5</v>
      </c>
      <c r="G51" s="121">
        <f t="shared" si="2"/>
        <v>0</v>
      </c>
    </row>
    <row r="52" spans="1:7" ht="25.5">
      <c r="A52" s="111" t="s">
        <v>133</v>
      </c>
      <c r="B52" s="112" t="s">
        <v>25</v>
      </c>
      <c r="C52" s="112" t="s">
        <v>108</v>
      </c>
      <c r="D52" s="4"/>
      <c r="E52" s="4"/>
      <c r="F52" s="121">
        <f t="shared" si="2"/>
        <v>10.5</v>
      </c>
      <c r="G52" s="121">
        <f t="shared" si="2"/>
        <v>0</v>
      </c>
    </row>
    <row r="53" spans="1:7" ht="25.5">
      <c r="A53" s="9" t="s">
        <v>308</v>
      </c>
      <c r="B53" s="113" t="s">
        <v>25</v>
      </c>
      <c r="C53" s="113" t="s">
        <v>108</v>
      </c>
      <c r="D53" s="5" t="s">
        <v>307</v>
      </c>
      <c r="E53" s="4"/>
      <c r="F53" s="121">
        <f t="shared" si="2"/>
        <v>10.5</v>
      </c>
      <c r="G53" s="121">
        <f t="shared" si="2"/>
        <v>0</v>
      </c>
    </row>
    <row r="54" spans="1:7" ht="31.5">
      <c r="A54" s="172" t="s">
        <v>259</v>
      </c>
      <c r="B54" s="113" t="s">
        <v>25</v>
      </c>
      <c r="C54" s="113" t="s">
        <v>108</v>
      </c>
      <c r="D54" s="5" t="s">
        <v>307</v>
      </c>
      <c r="E54" s="5">
        <v>244</v>
      </c>
      <c r="F54" s="120">
        <v>10.5</v>
      </c>
      <c r="G54" s="120"/>
    </row>
    <row r="55" spans="1:7" ht="14.25">
      <c r="A55" s="7" t="s">
        <v>35</v>
      </c>
      <c r="B55" s="4" t="s">
        <v>33</v>
      </c>
      <c r="C55" s="4" t="s">
        <v>21</v>
      </c>
      <c r="D55" s="4" t="s">
        <v>22</v>
      </c>
      <c r="E55" s="80" t="s">
        <v>20</v>
      </c>
      <c r="F55" s="122">
        <f>F56+F64+F67</f>
        <v>4616.2</v>
      </c>
      <c r="G55" s="122">
        <f>G56+G64+G67</f>
        <v>4550.2</v>
      </c>
    </row>
    <row r="56" spans="1:7" ht="12.75">
      <c r="A56" s="15" t="s">
        <v>36</v>
      </c>
      <c r="B56" s="4" t="s">
        <v>33</v>
      </c>
      <c r="C56" s="4" t="s">
        <v>24</v>
      </c>
      <c r="D56" s="4" t="s">
        <v>22</v>
      </c>
      <c r="E56" s="80" t="s">
        <v>20</v>
      </c>
      <c r="F56" s="18">
        <f>F59+F57</f>
        <v>342.9</v>
      </c>
      <c r="G56" s="18">
        <f>G59+G57</f>
        <v>276.9</v>
      </c>
    </row>
    <row r="57" spans="1:7" ht="12.75">
      <c r="A57" s="9" t="s">
        <v>334</v>
      </c>
      <c r="B57" s="5" t="s">
        <v>33</v>
      </c>
      <c r="C57" s="5" t="s">
        <v>24</v>
      </c>
      <c r="D57" s="5" t="s">
        <v>335</v>
      </c>
      <c r="E57" s="80"/>
      <c r="F57" s="19">
        <f>F58</f>
        <v>0</v>
      </c>
      <c r="G57" s="19">
        <f>G58</f>
        <v>276.9</v>
      </c>
    </row>
    <row r="58" spans="1:7" ht="30">
      <c r="A58" s="139" t="s">
        <v>311</v>
      </c>
      <c r="B58" s="5" t="s">
        <v>33</v>
      </c>
      <c r="C58" s="5" t="s">
        <v>24</v>
      </c>
      <c r="D58" s="5" t="s">
        <v>335</v>
      </c>
      <c r="E58" s="81">
        <v>243</v>
      </c>
      <c r="F58" s="19"/>
      <c r="G58" s="19">
        <v>276.9</v>
      </c>
    </row>
    <row r="59" spans="1:7" ht="12.75">
      <c r="A59" s="17" t="s">
        <v>275</v>
      </c>
      <c r="B59" s="5" t="s">
        <v>33</v>
      </c>
      <c r="C59" s="5" t="s">
        <v>24</v>
      </c>
      <c r="D59" s="5" t="s">
        <v>163</v>
      </c>
      <c r="E59" s="81"/>
      <c r="F59" s="19">
        <f>F60+F62</f>
        <v>342.9</v>
      </c>
      <c r="G59" s="19">
        <f>G60+G62</f>
        <v>0</v>
      </c>
    </row>
    <row r="60" spans="1:7" ht="60">
      <c r="A60" s="139" t="s">
        <v>249</v>
      </c>
      <c r="B60" s="5" t="s">
        <v>33</v>
      </c>
      <c r="C60" s="5" t="s">
        <v>24</v>
      </c>
      <c r="D60" s="5" t="s">
        <v>250</v>
      </c>
      <c r="E60" s="81"/>
      <c r="F60" s="19">
        <f>F61</f>
        <v>100</v>
      </c>
      <c r="G60" s="19">
        <f>G61</f>
        <v>0</v>
      </c>
    </row>
    <row r="61" spans="1:7" ht="12.75">
      <c r="A61" s="17" t="s">
        <v>259</v>
      </c>
      <c r="B61" s="5" t="s">
        <v>33</v>
      </c>
      <c r="C61" s="5" t="s">
        <v>24</v>
      </c>
      <c r="D61" s="5" t="s">
        <v>250</v>
      </c>
      <c r="E61" s="81">
        <v>244</v>
      </c>
      <c r="F61" s="19">
        <v>100</v>
      </c>
      <c r="G61" s="19"/>
    </row>
    <row r="62" spans="1:7" ht="45">
      <c r="A62" s="139" t="s">
        <v>251</v>
      </c>
      <c r="B62" s="5" t="s">
        <v>33</v>
      </c>
      <c r="C62" s="5" t="s">
        <v>24</v>
      </c>
      <c r="D62" s="5" t="s">
        <v>252</v>
      </c>
      <c r="E62" s="81"/>
      <c r="F62" s="19">
        <f>F63</f>
        <v>242.9</v>
      </c>
      <c r="G62" s="19">
        <f>G63</f>
        <v>0</v>
      </c>
    </row>
    <row r="63" spans="1:7" ht="12.75">
      <c r="A63" s="17" t="s">
        <v>259</v>
      </c>
      <c r="B63" s="5" t="s">
        <v>33</v>
      </c>
      <c r="C63" s="5" t="s">
        <v>24</v>
      </c>
      <c r="D63" s="5" t="s">
        <v>252</v>
      </c>
      <c r="E63" s="81">
        <v>244</v>
      </c>
      <c r="F63" s="19">
        <v>242.9</v>
      </c>
      <c r="G63" s="19"/>
    </row>
    <row r="64" spans="1:7" ht="12.75">
      <c r="A64" s="9" t="s">
        <v>12</v>
      </c>
      <c r="B64" s="4" t="s">
        <v>33</v>
      </c>
      <c r="C64" s="16" t="s">
        <v>30</v>
      </c>
      <c r="D64" s="4"/>
      <c r="E64" s="80"/>
      <c r="F64" s="18">
        <f>F65</f>
        <v>3393.6</v>
      </c>
      <c r="G64" s="18">
        <f>G65</f>
        <v>3393.6</v>
      </c>
    </row>
    <row r="65" spans="1:7" ht="25.5">
      <c r="A65" s="9" t="s">
        <v>330</v>
      </c>
      <c r="B65" s="5" t="s">
        <v>33</v>
      </c>
      <c r="C65" s="11" t="s">
        <v>30</v>
      </c>
      <c r="D65" s="5" t="s">
        <v>329</v>
      </c>
      <c r="E65" s="81"/>
      <c r="F65" s="19">
        <f>F66</f>
        <v>3393.6</v>
      </c>
      <c r="G65" s="19">
        <f>G66</f>
        <v>3393.6</v>
      </c>
    </row>
    <row r="66" spans="1:7" ht="12.75">
      <c r="A66" s="17" t="s">
        <v>259</v>
      </c>
      <c r="B66" s="5" t="s">
        <v>33</v>
      </c>
      <c r="C66" s="11" t="s">
        <v>30</v>
      </c>
      <c r="D66" s="5" t="s">
        <v>329</v>
      </c>
      <c r="E66" s="81">
        <v>244</v>
      </c>
      <c r="F66" s="19">
        <v>3393.6</v>
      </c>
      <c r="G66" s="19">
        <v>3393.6</v>
      </c>
    </row>
    <row r="67" spans="1:7" ht="12.75">
      <c r="A67" s="15" t="s">
        <v>277</v>
      </c>
      <c r="B67" s="4" t="s">
        <v>33</v>
      </c>
      <c r="C67" s="4" t="s">
        <v>33</v>
      </c>
      <c r="D67" s="4"/>
      <c r="E67" s="80"/>
      <c r="F67" s="18">
        <f>F68</f>
        <v>879.7</v>
      </c>
      <c r="G67" s="18">
        <f>G68</f>
        <v>879.7</v>
      </c>
    </row>
    <row r="68" spans="1:7" ht="12.75">
      <c r="A68" s="10" t="s">
        <v>45</v>
      </c>
      <c r="B68" s="11" t="s">
        <v>33</v>
      </c>
      <c r="C68" s="11" t="s">
        <v>33</v>
      </c>
      <c r="D68" s="181" t="s">
        <v>278</v>
      </c>
      <c r="E68" s="81"/>
      <c r="F68" s="19">
        <f>SUM(F69:F70)</f>
        <v>879.7</v>
      </c>
      <c r="G68" s="19">
        <f>SUM(G69:G70)</f>
        <v>879.7</v>
      </c>
    </row>
    <row r="69" spans="1:7" ht="15.75">
      <c r="A69" s="172" t="s">
        <v>257</v>
      </c>
      <c r="B69" s="11" t="s">
        <v>33</v>
      </c>
      <c r="C69" s="11" t="s">
        <v>33</v>
      </c>
      <c r="D69" s="181" t="s">
        <v>278</v>
      </c>
      <c r="E69" s="81">
        <v>111</v>
      </c>
      <c r="F69" s="19">
        <v>871.7</v>
      </c>
      <c r="G69" s="19">
        <v>871.7</v>
      </c>
    </row>
    <row r="70" spans="1:7" ht="31.5">
      <c r="A70" s="172" t="s">
        <v>260</v>
      </c>
      <c r="B70" s="11" t="s">
        <v>33</v>
      </c>
      <c r="C70" s="11" t="s">
        <v>33</v>
      </c>
      <c r="D70" s="181" t="s">
        <v>278</v>
      </c>
      <c r="E70" s="81">
        <v>242</v>
      </c>
      <c r="F70" s="19">
        <v>8</v>
      </c>
      <c r="G70" s="19">
        <v>8</v>
      </c>
    </row>
    <row r="71" spans="1:7" ht="14.25">
      <c r="A71" s="7" t="s">
        <v>151</v>
      </c>
      <c r="B71" s="32" t="s">
        <v>37</v>
      </c>
      <c r="C71" s="32"/>
      <c r="D71" s="31"/>
      <c r="E71" s="31"/>
      <c r="F71" s="93">
        <f aca="true" t="shared" si="3" ref="F71:G74">F72</f>
        <v>160</v>
      </c>
      <c r="G71" s="93">
        <f t="shared" si="3"/>
        <v>160</v>
      </c>
    </row>
    <row r="72" spans="1:7" ht="12.75">
      <c r="A72" s="9" t="s">
        <v>161</v>
      </c>
      <c r="B72" s="32" t="s">
        <v>37</v>
      </c>
      <c r="C72" s="32" t="s">
        <v>37</v>
      </c>
      <c r="D72" s="31"/>
      <c r="E72" s="84"/>
      <c r="F72" s="93">
        <f t="shared" si="3"/>
        <v>160</v>
      </c>
      <c r="G72" s="93">
        <f t="shared" si="3"/>
        <v>160</v>
      </c>
    </row>
    <row r="73" spans="1:7" ht="12.75">
      <c r="A73" s="123" t="s">
        <v>162</v>
      </c>
      <c r="B73" s="28" t="s">
        <v>37</v>
      </c>
      <c r="C73" s="28" t="s">
        <v>37</v>
      </c>
      <c r="D73" s="5" t="s">
        <v>163</v>
      </c>
      <c r="E73" s="83"/>
      <c r="F73" s="22">
        <f t="shared" si="3"/>
        <v>160</v>
      </c>
      <c r="G73" s="22">
        <f t="shared" si="3"/>
        <v>160</v>
      </c>
    </row>
    <row r="74" spans="1:7" ht="25.5">
      <c r="A74" s="9" t="s">
        <v>317</v>
      </c>
      <c r="B74" s="28" t="s">
        <v>37</v>
      </c>
      <c r="C74" s="28" t="s">
        <v>37</v>
      </c>
      <c r="D74" s="5" t="s">
        <v>316</v>
      </c>
      <c r="E74" s="83"/>
      <c r="F74" s="19">
        <f t="shared" si="3"/>
        <v>160</v>
      </c>
      <c r="G74" s="19">
        <f t="shared" si="3"/>
        <v>160</v>
      </c>
    </row>
    <row r="75" spans="1:7" ht="25.5">
      <c r="A75" s="10" t="s">
        <v>317</v>
      </c>
      <c r="B75" s="28" t="s">
        <v>37</v>
      </c>
      <c r="C75" s="28" t="s">
        <v>37</v>
      </c>
      <c r="D75" s="5" t="s">
        <v>316</v>
      </c>
      <c r="E75" s="83">
        <v>365</v>
      </c>
      <c r="F75" s="19">
        <v>160</v>
      </c>
      <c r="G75" s="19">
        <v>160</v>
      </c>
    </row>
    <row r="76" spans="1:7" ht="14.25">
      <c r="A76" s="7" t="s">
        <v>154</v>
      </c>
      <c r="B76" s="32" t="s">
        <v>38</v>
      </c>
      <c r="C76" s="32"/>
      <c r="D76" s="31"/>
      <c r="E76" s="84"/>
      <c r="F76" s="18">
        <f>F77</f>
        <v>4169.2</v>
      </c>
      <c r="G76" s="18">
        <f>G77</f>
        <v>4285</v>
      </c>
    </row>
    <row r="77" spans="1:7" ht="12.75">
      <c r="A77" s="9" t="s">
        <v>39</v>
      </c>
      <c r="B77" s="4" t="s">
        <v>38</v>
      </c>
      <c r="C77" s="4" t="s">
        <v>24</v>
      </c>
      <c r="D77" s="4" t="s">
        <v>22</v>
      </c>
      <c r="E77" s="80" t="s">
        <v>20</v>
      </c>
      <c r="F77" s="18">
        <f>F78+F84+F89+F91</f>
        <v>4169.2</v>
      </c>
      <c r="G77" s="18">
        <f>G78+G84+G89+G91</f>
        <v>4285</v>
      </c>
    </row>
    <row r="78" spans="1:7" ht="25.5">
      <c r="A78" s="9" t="s">
        <v>40</v>
      </c>
      <c r="B78" s="4" t="s">
        <v>38</v>
      </c>
      <c r="C78" s="4" t="s">
        <v>24</v>
      </c>
      <c r="D78" s="4" t="s">
        <v>11</v>
      </c>
      <c r="E78" s="80"/>
      <c r="F78" s="18">
        <f>F79</f>
        <v>3324.5</v>
      </c>
      <c r="G78" s="18">
        <f>G79</f>
        <v>3440.1000000000004</v>
      </c>
    </row>
    <row r="79" spans="1:7" ht="12.75">
      <c r="A79" s="10" t="s">
        <v>45</v>
      </c>
      <c r="B79" s="5" t="s">
        <v>38</v>
      </c>
      <c r="C79" s="5" t="s">
        <v>24</v>
      </c>
      <c r="D79" s="5" t="s">
        <v>44</v>
      </c>
      <c r="E79" s="81"/>
      <c r="F79" s="19">
        <f>F80+F81+F82+F83</f>
        <v>3324.5</v>
      </c>
      <c r="G79" s="19">
        <f>G80+G81+G82+G83</f>
        <v>3440.1000000000004</v>
      </c>
    </row>
    <row r="80" spans="1:7" ht="15.75">
      <c r="A80" s="172" t="s">
        <v>257</v>
      </c>
      <c r="B80" s="5" t="s">
        <v>38</v>
      </c>
      <c r="C80" s="5" t="s">
        <v>24</v>
      </c>
      <c r="D80" s="5" t="s">
        <v>44</v>
      </c>
      <c r="E80" s="82" t="s">
        <v>279</v>
      </c>
      <c r="F80" s="19">
        <v>2271.3</v>
      </c>
      <c r="G80" s="19">
        <v>2271.3</v>
      </c>
    </row>
    <row r="81" spans="1:7" ht="25.5">
      <c r="A81" s="17" t="s">
        <v>260</v>
      </c>
      <c r="B81" s="5" t="s">
        <v>38</v>
      </c>
      <c r="C81" s="5" t="s">
        <v>24</v>
      </c>
      <c r="D81" s="5" t="s">
        <v>44</v>
      </c>
      <c r="E81" s="81">
        <v>242</v>
      </c>
      <c r="F81" s="19">
        <v>9.2</v>
      </c>
      <c r="G81" s="19">
        <v>9.6</v>
      </c>
    </row>
    <row r="82" spans="1:7" ht="12.75">
      <c r="A82" s="17" t="s">
        <v>259</v>
      </c>
      <c r="B82" s="5" t="s">
        <v>38</v>
      </c>
      <c r="C82" s="5" t="s">
        <v>24</v>
      </c>
      <c r="D82" s="5" t="s">
        <v>44</v>
      </c>
      <c r="E82" s="81">
        <v>244</v>
      </c>
      <c r="F82" s="19">
        <v>1044</v>
      </c>
      <c r="G82" s="19">
        <v>1159.2</v>
      </c>
    </row>
    <row r="83" spans="1:7" ht="15.75">
      <c r="A83" s="172" t="s">
        <v>262</v>
      </c>
      <c r="B83" s="5" t="s">
        <v>38</v>
      </c>
      <c r="C83" s="5" t="s">
        <v>24</v>
      </c>
      <c r="D83" s="5" t="s">
        <v>44</v>
      </c>
      <c r="E83" s="81">
        <v>851</v>
      </c>
      <c r="F83" s="21"/>
      <c r="G83" s="21"/>
    </row>
    <row r="84" spans="1:7" ht="12.75">
      <c r="A84" s="9" t="s">
        <v>97</v>
      </c>
      <c r="B84" s="31" t="s">
        <v>38</v>
      </c>
      <c r="C84" s="31" t="s">
        <v>24</v>
      </c>
      <c r="D84" s="31" t="s">
        <v>98</v>
      </c>
      <c r="E84" s="92"/>
      <c r="F84" s="93">
        <f>F85</f>
        <v>561.7</v>
      </c>
      <c r="G84" s="93">
        <f>G85</f>
        <v>561.9000000000001</v>
      </c>
    </row>
    <row r="85" spans="1:7" ht="12.75">
      <c r="A85" s="10" t="s">
        <v>45</v>
      </c>
      <c r="B85" s="29" t="s">
        <v>38</v>
      </c>
      <c r="C85" s="29" t="s">
        <v>24</v>
      </c>
      <c r="D85" s="29" t="s">
        <v>99</v>
      </c>
      <c r="E85" s="91"/>
      <c r="F85" s="22">
        <f>F86+F87+F88</f>
        <v>561.7</v>
      </c>
      <c r="G85" s="22">
        <f>G86+G87+G88</f>
        <v>561.9000000000001</v>
      </c>
    </row>
    <row r="86" spans="1:7" ht="15.75">
      <c r="A86" s="172" t="s">
        <v>257</v>
      </c>
      <c r="B86" s="25" t="s">
        <v>38</v>
      </c>
      <c r="C86" s="25" t="s">
        <v>24</v>
      </c>
      <c r="D86" s="36" t="s">
        <v>99</v>
      </c>
      <c r="E86" s="82" t="s">
        <v>279</v>
      </c>
      <c r="F86" s="34">
        <v>558.2</v>
      </c>
      <c r="G86" s="34">
        <v>558.2</v>
      </c>
    </row>
    <row r="87" spans="1:7" ht="25.5">
      <c r="A87" s="10" t="s">
        <v>260</v>
      </c>
      <c r="B87" s="25" t="s">
        <v>38</v>
      </c>
      <c r="C87" s="25" t="s">
        <v>24</v>
      </c>
      <c r="D87" s="36" t="s">
        <v>99</v>
      </c>
      <c r="E87" s="81">
        <v>242</v>
      </c>
      <c r="F87" s="34">
        <v>3.5</v>
      </c>
      <c r="G87" s="34">
        <v>3.7</v>
      </c>
    </row>
    <row r="88" spans="1:7" ht="12.75">
      <c r="A88" s="10" t="s">
        <v>259</v>
      </c>
      <c r="B88" s="25" t="s">
        <v>38</v>
      </c>
      <c r="C88" s="25" t="s">
        <v>24</v>
      </c>
      <c r="D88" s="36" t="s">
        <v>99</v>
      </c>
      <c r="E88" s="81">
        <v>244</v>
      </c>
      <c r="F88" s="34"/>
      <c r="G88" s="34"/>
    </row>
    <row r="89" spans="1:7" ht="13.5">
      <c r="A89" s="188" t="s">
        <v>106</v>
      </c>
      <c r="B89" s="184" t="s">
        <v>38</v>
      </c>
      <c r="C89" s="184" t="s">
        <v>24</v>
      </c>
      <c r="D89" s="185" t="s">
        <v>293</v>
      </c>
      <c r="E89" s="186"/>
      <c r="F89" s="187">
        <f>F90</f>
        <v>24.5</v>
      </c>
      <c r="G89" s="187">
        <f>G90</f>
        <v>24.5</v>
      </c>
    </row>
    <row r="90" spans="1:7" ht="15.75">
      <c r="A90" s="172" t="s">
        <v>257</v>
      </c>
      <c r="B90" s="5" t="s">
        <v>38</v>
      </c>
      <c r="C90" s="5" t="s">
        <v>24</v>
      </c>
      <c r="D90" s="185" t="s">
        <v>293</v>
      </c>
      <c r="E90" s="82" t="s">
        <v>279</v>
      </c>
      <c r="F90" s="22">
        <v>24.5</v>
      </c>
      <c r="G90" s="22">
        <v>24.5</v>
      </c>
    </row>
    <row r="91" spans="1:7" ht="38.25">
      <c r="A91" s="208" t="s">
        <v>289</v>
      </c>
      <c r="B91" s="5" t="s">
        <v>38</v>
      </c>
      <c r="C91" s="5" t="s">
        <v>24</v>
      </c>
      <c r="D91" s="36" t="s">
        <v>294</v>
      </c>
      <c r="E91" s="82"/>
      <c r="F91" s="22">
        <f>F92</f>
        <v>258.5</v>
      </c>
      <c r="G91" s="22">
        <f>G92</f>
        <v>258.5</v>
      </c>
    </row>
    <row r="92" spans="1:7" ht="31.5">
      <c r="A92" s="172" t="s">
        <v>261</v>
      </c>
      <c r="B92" s="5" t="s">
        <v>38</v>
      </c>
      <c r="C92" s="5" t="s">
        <v>24</v>
      </c>
      <c r="D92" s="36" t="s">
        <v>294</v>
      </c>
      <c r="E92" s="82" t="s">
        <v>280</v>
      </c>
      <c r="F92" s="22">
        <v>258.5</v>
      </c>
      <c r="G92" s="22">
        <v>258.5</v>
      </c>
    </row>
    <row r="93" spans="1:7" ht="14.25">
      <c r="A93" s="7" t="s">
        <v>164</v>
      </c>
      <c r="B93" s="32">
        <v>11</v>
      </c>
      <c r="C93" s="32"/>
      <c r="D93" s="31"/>
      <c r="E93" s="84"/>
      <c r="F93" s="18">
        <f aca="true" t="shared" si="4" ref="F93:G95">F94</f>
        <v>2610.6</v>
      </c>
      <c r="G93" s="18">
        <f t="shared" si="4"/>
        <v>2637.7</v>
      </c>
    </row>
    <row r="94" spans="1:7" ht="12.75">
      <c r="A94" s="9" t="s">
        <v>165</v>
      </c>
      <c r="B94" s="4">
        <v>11</v>
      </c>
      <c r="C94" s="4" t="s">
        <v>24</v>
      </c>
      <c r="D94" s="4"/>
      <c r="E94" s="80"/>
      <c r="F94" s="18">
        <f t="shared" si="4"/>
        <v>2610.6</v>
      </c>
      <c r="G94" s="18">
        <f t="shared" si="4"/>
        <v>2637.7</v>
      </c>
    </row>
    <row r="95" spans="1:7" ht="12.75">
      <c r="A95" s="10" t="s">
        <v>167</v>
      </c>
      <c r="B95" s="5">
        <v>11</v>
      </c>
      <c r="C95" s="5" t="s">
        <v>24</v>
      </c>
      <c r="D95" s="11" t="s">
        <v>168</v>
      </c>
      <c r="E95" s="5"/>
      <c r="F95" s="22">
        <f t="shared" si="4"/>
        <v>2610.6</v>
      </c>
      <c r="G95" s="22">
        <f t="shared" si="4"/>
        <v>2637.7</v>
      </c>
    </row>
    <row r="96" spans="1:7" ht="12.75">
      <c r="A96" s="10" t="s">
        <v>45</v>
      </c>
      <c r="B96" s="5">
        <v>11</v>
      </c>
      <c r="C96" s="5" t="s">
        <v>24</v>
      </c>
      <c r="D96" s="11" t="s">
        <v>169</v>
      </c>
      <c r="E96" s="5"/>
      <c r="F96" s="22">
        <f>SUM(F97:F101)</f>
        <v>2610.6</v>
      </c>
      <c r="G96" s="22">
        <f>SUM(G97:G101)</f>
        <v>2637.7</v>
      </c>
    </row>
    <row r="97" spans="1:7" ht="15.75">
      <c r="A97" s="172" t="s">
        <v>257</v>
      </c>
      <c r="B97" s="5">
        <v>11</v>
      </c>
      <c r="C97" s="5" t="s">
        <v>24</v>
      </c>
      <c r="D97" s="11" t="s">
        <v>169</v>
      </c>
      <c r="E97" s="82" t="s">
        <v>279</v>
      </c>
      <c r="F97" s="19">
        <v>2359.2</v>
      </c>
      <c r="G97" s="19">
        <v>2359.2</v>
      </c>
    </row>
    <row r="98" spans="1:7" ht="15">
      <c r="A98" s="171" t="s">
        <v>258</v>
      </c>
      <c r="B98" s="5">
        <v>11</v>
      </c>
      <c r="C98" s="5" t="s">
        <v>24</v>
      </c>
      <c r="D98" s="11" t="s">
        <v>169</v>
      </c>
      <c r="E98" s="81">
        <v>112</v>
      </c>
      <c r="F98" s="19"/>
      <c r="G98" s="19"/>
    </row>
    <row r="99" spans="1:7" ht="31.5">
      <c r="A99" s="172" t="s">
        <v>260</v>
      </c>
      <c r="B99" s="5">
        <v>11</v>
      </c>
      <c r="C99" s="5" t="s">
        <v>24</v>
      </c>
      <c r="D99" s="11" t="s">
        <v>169</v>
      </c>
      <c r="E99" s="81">
        <v>242</v>
      </c>
      <c r="F99" s="19">
        <v>5.9</v>
      </c>
      <c r="G99" s="19">
        <v>6.2</v>
      </c>
    </row>
    <row r="100" spans="1:7" ht="31.5">
      <c r="A100" s="172" t="s">
        <v>259</v>
      </c>
      <c r="B100" s="5">
        <v>11</v>
      </c>
      <c r="C100" s="5" t="s">
        <v>24</v>
      </c>
      <c r="D100" s="11" t="s">
        <v>169</v>
      </c>
      <c r="E100" s="81">
        <v>244</v>
      </c>
      <c r="F100" s="19">
        <v>244.2</v>
      </c>
      <c r="G100" s="19">
        <v>271</v>
      </c>
    </row>
    <row r="101" spans="1:7" ht="15.75">
      <c r="A101" s="172" t="s">
        <v>262</v>
      </c>
      <c r="B101" s="5">
        <v>11</v>
      </c>
      <c r="C101" s="5" t="s">
        <v>24</v>
      </c>
      <c r="D101" s="11" t="s">
        <v>169</v>
      </c>
      <c r="E101" s="81">
        <v>851</v>
      </c>
      <c r="F101" s="21">
        <v>1.3</v>
      </c>
      <c r="G101" s="21">
        <v>1.3</v>
      </c>
    </row>
    <row r="102" spans="1:7" ht="12.75">
      <c r="A102" s="195" t="s">
        <v>107</v>
      </c>
      <c r="B102" s="196" t="s">
        <v>284</v>
      </c>
      <c r="C102" s="197"/>
      <c r="D102" s="198"/>
      <c r="E102" s="198"/>
      <c r="F102" s="216">
        <f aca="true" t="shared" si="5" ref="F102:G104">F103</f>
        <v>447.4</v>
      </c>
      <c r="G102" s="216">
        <f t="shared" si="5"/>
        <v>925</v>
      </c>
    </row>
    <row r="103" spans="1:7" ht="12.75">
      <c r="A103" s="195" t="s">
        <v>96</v>
      </c>
      <c r="B103" s="196" t="s">
        <v>284</v>
      </c>
      <c r="C103" s="197" t="s">
        <v>284</v>
      </c>
      <c r="D103" s="198"/>
      <c r="E103" s="198"/>
      <c r="F103" s="216">
        <f t="shared" si="5"/>
        <v>447.4</v>
      </c>
      <c r="G103" s="216">
        <f t="shared" si="5"/>
        <v>925</v>
      </c>
    </row>
    <row r="104" spans="1:7" ht="12.75">
      <c r="A104" s="199" t="s">
        <v>96</v>
      </c>
      <c r="B104" s="200" t="s">
        <v>284</v>
      </c>
      <c r="C104" s="201" t="s">
        <v>284</v>
      </c>
      <c r="D104" s="202" t="s">
        <v>285</v>
      </c>
      <c r="E104" s="202"/>
      <c r="F104" s="216">
        <f t="shared" si="5"/>
        <v>447.4</v>
      </c>
      <c r="G104" s="216">
        <f t="shared" si="5"/>
        <v>925</v>
      </c>
    </row>
    <row r="105" spans="1:7" ht="12.75">
      <c r="A105" s="199" t="s">
        <v>96</v>
      </c>
      <c r="B105" s="200" t="s">
        <v>284</v>
      </c>
      <c r="C105" s="201" t="s">
        <v>284</v>
      </c>
      <c r="D105" s="202" t="s">
        <v>285</v>
      </c>
      <c r="E105" s="202" t="s">
        <v>286</v>
      </c>
      <c r="F105" s="216">
        <v>447.4</v>
      </c>
      <c r="G105" s="216">
        <v>925</v>
      </c>
    </row>
    <row r="106" spans="1:7" ht="12.75">
      <c r="A106" s="217" t="s">
        <v>283</v>
      </c>
      <c r="B106" s="217"/>
      <c r="C106" s="217"/>
      <c r="D106" s="217"/>
      <c r="E106" s="217"/>
      <c r="F106" s="87">
        <f>F10+F46+F51+F55+F71+F76+F93+F102</f>
        <v>17894.899999999998</v>
      </c>
      <c r="G106" s="87">
        <f>G10+G46+G51+G55+G71+G76+G93+G102</f>
        <v>18499</v>
      </c>
    </row>
    <row r="109" spans="5:7" ht="12.75">
      <c r="E109" s="95" t="s">
        <v>24</v>
      </c>
      <c r="F109" s="77">
        <f>F10</f>
        <v>5725.799999999999</v>
      </c>
      <c r="G109" s="77">
        <f>G10</f>
        <v>5785.699999999999</v>
      </c>
    </row>
    <row r="110" spans="5:7" ht="12.75">
      <c r="E110" s="95" t="s">
        <v>30</v>
      </c>
      <c r="F110" s="77">
        <f>F46</f>
        <v>155.2</v>
      </c>
      <c r="G110" s="77">
        <f>G46</f>
        <v>155.4</v>
      </c>
    </row>
    <row r="111" spans="5:7" ht="12.75">
      <c r="E111" s="95" t="s">
        <v>25</v>
      </c>
      <c r="F111" s="77">
        <f>F51</f>
        <v>10.5</v>
      </c>
      <c r="G111" s="77">
        <f>G51</f>
        <v>0</v>
      </c>
    </row>
    <row r="112" spans="5:7" ht="12.75">
      <c r="E112" s="95" t="s">
        <v>33</v>
      </c>
      <c r="F112" s="77">
        <f>F55</f>
        <v>4616.2</v>
      </c>
      <c r="G112" s="77">
        <f>G55</f>
        <v>4550.2</v>
      </c>
    </row>
    <row r="113" spans="5:7" ht="12.75">
      <c r="E113" s="95" t="s">
        <v>37</v>
      </c>
      <c r="F113" s="77">
        <f>F71</f>
        <v>160</v>
      </c>
      <c r="G113" s="77">
        <f>G71</f>
        <v>160</v>
      </c>
    </row>
    <row r="114" spans="5:7" ht="12.75">
      <c r="E114" s="95" t="s">
        <v>38</v>
      </c>
      <c r="F114" s="77">
        <f>F76</f>
        <v>4169.2</v>
      </c>
      <c r="G114" s="77">
        <f>G76</f>
        <v>4285</v>
      </c>
    </row>
    <row r="115" spans="5:7" ht="12.75">
      <c r="E115" s="95" t="s">
        <v>166</v>
      </c>
      <c r="F115" s="77">
        <f>F93</f>
        <v>2610.6</v>
      </c>
      <c r="G115" s="77">
        <f>G93</f>
        <v>2637.7</v>
      </c>
    </row>
    <row r="116" spans="6:7" ht="12.75">
      <c r="F116" s="109">
        <f>SUM(F109:F115)</f>
        <v>17447.499999999996</v>
      </c>
      <c r="G116" s="109">
        <f>SUM(G109:G115)</f>
        <v>17574</v>
      </c>
    </row>
  </sheetData>
  <sheetProtection/>
  <mergeCells count="9">
    <mergeCell ref="D1:G1"/>
    <mergeCell ref="A2:G2"/>
    <mergeCell ref="B3:G3"/>
    <mergeCell ref="B4:G4"/>
    <mergeCell ref="F8:F9"/>
    <mergeCell ref="G8:G9"/>
    <mergeCell ref="A5:F5"/>
    <mergeCell ref="A6:F6"/>
    <mergeCell ref="E7:F7"/>
  </mergeCells>
  <printOptions/>
  <pageMargins left="0.64" right="0.33" top="0.31" bottom="0.35" header="0.27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289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4.8515625" style="2" customWidth="1"/>
    <col min="2" max="2" width="52.28125" style="2" customWidth="1"/>
    <col min="3" max="3" width="4.7109375" style="2" customWidth="1"/>
    <col min="4" max="4" width="4.57421875" style="2" customWidth="1"/>
    <col min="5" max="5" width="3.7109375" style="2" customWidth="1"/>
    <col min="6" max="6" width="9.28125" style="2" customWidth="1"/>
    <col min="7" max="7" width="5.28125" style="2" customWidth="1"/>
    <col min="8" max="8" width="10.28125" style="2" customWidth="1"/>
    <col min="9" max="16384" width="9.140625" style="2" customWidth="1"/>
  </cols>
  <sheetData>
    <row r="1" spans="6:8" ht="12.75">
      <c r="F1" s="256" t="s">
        <v>117</v>
      </c>
      <c r="G1" s="256"/>
      <c r="H1" s="256"/>
    </row>
    <row r="2" spans="3:8" ht="51" customHeight="1">
      <c r="C2" s="264" t="s">
        <v>318</v>
      </c>
      <c r="D2" s="264"/>
      <c r="E2" s="264"/>
      <c r="F2" s="264"/>
      <c r="G2" s="264"/>
      <c r="H2" s="264"/>
    </row>
    <row r="3" spans="5:8" ht="12.75">
      <c r="E3" s="256" t="s">
        <v>344</v>
      </c>
      <c r="F3" s="256"/>
      <c r="G3" s="256"/>
      <c r="H3" s="256"/>
    </row>
    <row r="4" spans="1:8" ht="36.75" customHeight="1">
      <c r="A4" s="250" t="s">
        <v>157</v>
      </c>
      <c r="B4" s="250"/>
      <c r="C4" s="250"/>
      <c r="D4" s="250"/>
      <c r="E4" s="250"/>
      <c r="F4" s="250"/>
      <c r="G4" s="250"/>
      <c r="H4" s="250"/>
    </row>
    <row r="5" spans="1:8" ht="15.75">
      <c r="A5" s="267" t="s">
        <v>319</v>
      </c>
      <c r="B5" s="267"/>
      <c r="C5" s="267"/>
      <c r="D5" s="267"/>
      <c r="E5" s="267"/>
      <c r="F5" s="267"/>
      <c r="G5" s="267"/>
      <c r="H5" s="267"/>
    </row>
    <row r="6" ht="12.75">
      <c r="H6" s="2" t="s">
        <v>48</v>
      </c>
    </row>
    <row r="7" spans="1:8" ht="72" customHeight="1">
      <c r="A7" s="12" t="s">
        <v>15</v>
      </c>
      <c r="B7" s="13" t="s">
        <v>16</v>
      </c>
      <c r="C7" s="12" t="s">
        <v>47</v>
      </c>
      <c r="D7" s="12" t="s">
        <v>17</v>
      </c>
      <c r="E7" s="12" t="s">
        <v>49</v>
      </c>
      <c r="F7" s="12" t="s">
        <v>18</v>
      </c>
      <c r="G7" s="12" t="s">
        <v>19</v>
      </c>
      <c r="H7" s="14" t="s">
        <v>152</v>
      </c>
    </row>
    <row r="8" spans="1:8" ht="15.75">
      <c r="A8" s="39">
        <v>1</v>
      </c>
      <c r="B8" s="40" t="s">
        <v>158</v>
      </c>
      <c r="C8" s="41">
        <v>871</v>
      </c>
      <c r="D8" s="42" t="s">
        <v>21</v>
      </c>
      <c r="E8" s="42" t="s">
        <v>21</v>
      </c>
      <c r="F8" s="42" t="s">
        <v>22</v>
      </c>
      <c r="G8" s="42" t="s">
        <v>20</v>
      </c>
      <c r="H8" s="43">
        <f>H9+H49+H55+H62+H72+H98+H107+H128</f>
        <v>19710.199999999997</v>
      </c>
    </row>
    <row r="9" spans="1:8" ht="14.25">
      <c r="A9" s="6"/>
      <c r="B9" s="7" t="s">
        <v>23</v>
      </c>
      <c r="C9" s="4">
        <v>871</v>
      </c>
      <c r="D9" s="4" t="s">
        <v>24</v>
      </c>
      <c r="E9" s="4" t="s">
        <v>21</v>
      </c>
      <c r="F9" s="4" t="s">
        <v>22</v>
      </c>
      <c r="G9" s="80" t="s">
        <v>20</v>
      </c>
      <c r="H9" s="18">
        <f>H10+H27+H33+H36</f>
        <v>5637.799999999999</v>
      </c>
    </row>
    <row r="10" spans="1:8" ht="38.25">
      <c r="A10" s="3"/>
      <c r="B10" s="9" t="s">
        <v>31</v>
      </c>
      <c r="C10" s="4">
        <v>871</v>
      </c>
      <c r="D10" s="4" t="s">
        <v>24</v>
      </c>
      <c r="E10" s="4" t="s">
        <v>32</v>
      </c>
      <c r="F10" s="4" t="s">
        <v>22</v>
      </c>
      <c r="G10" s="80" t="s">
        <v>20</v>
      </c>
      <c r="H10" s="20">
        <f>H11+H21</f>
        <v>4101.9</v>
      </c>
    </row>
    <row r="11" spans="1:8" ht="38.25">
      <c r="A11" s="3"/>
      <c r="B11" s="10" t="s">
        <v>26</v>
      </c>
      <c r="C11" s="5">
        <v>871</v>
      </c>
      <c r="D11" s="5" t="s">
        <v>24</v>
      </c>
      <c r="E11" s="5" t="s">
        <v>32</v>
      </c>
      <c r="F11" s="5" t="s">
        <v>27</v>
      </c>
      <c r="G11" s="81" t="s">
        <v>20</v>
      </c>
      <c r="H11" s="21">
        <f>H12+H19</f>
        <v>4065.9999999999995</v>
      </c>
    </row>
    <row r="12" spans="1:8" ht="12.75">
      <c r="A12" s="3"/>
      <c r="B12" s="213" t="s">
        <v>28</v>
      </c>
      <c r="C12" s="4">
        <v>871</v>
      </c>
      <c r="D12" s="4" t="s">
        <v>24</v>
      </c>
      <c r="E12" s="4" t="s">
        <v>32</v>
      </c>
      <c r="F12" s="4" t="s">
        <v>29</v>
      </c>
      <c r="G12" s="80" t="s">
        <v>20</v>
      </c>
      <c r="H12" s="20">
        <f>SUM(H13:H18)</f>
        <v>3408.9999999999995</v>
      </c>
    </row>
    <row r="13" spans="1:8" ht="15">
      <c r="A13" s="3"/>
      <c r="B13" s="171" t="s">
        <v>257</v>
      </c>
      <c r="C13" s="5">
        <v>871</v>
      </c>
      <c r="D13" s="5" t="s">
        <v>24</v>
      </c>
      <c r="E13" s="5" t="s">
        <v>32</v>
      </c>
      <c r="F13" s="5" t="s">
        <v>29</v>
      </c>
      <c r="G13" s="81">
        <v>121</v>
      </c>
      <c r="H13" s="21">
        <v>2787.3</v>
      </c>
    </row>
    <row r="14" spans="1:8" ht="30">
      <c r="A14" s="3"/>
      <c r="B14" s="171" t="s">
        <v>258</v>
      </c>
      <c r="C14" s="5">
        <v>871</v>
      </c>
      <c r="D14" s="5" t="s">
        <v>24</v>
      </c>
      <c r="E14" s="5" t="s">
        <v>32</v>
      </c>
      <c r="F14" s="5" t="s">
        <v>29</v>
      </c>
      <c r="G14" s="81">
        <v>122</v>
      </c>
      <c r="H14" s="21">
        <v>1.2</v>
      </c>
    </row>
    <row r="15" spans="1:8" ht="31.5">
      <c r="A15" s="3"/>
      <c r="B15" s="172" t="s">
        <v>260</v>
      </c>
      <c r="C15" s="5">
        <v>871</v>
      </c>
      <c r="D15" s="5" t="s">
        <v>24</v>
      </c>
      <c r="E15" s="5" t="s">
        <v>32</v>
      </c>
      <c r="F15" s="5" t="s">
        <v>29</v>
      </c>
      <c r="G15" s="81">
        <v>242</v>
      </c>
      <c r="H15" s="21">
        <v>281.1</v>
      </c>
    </row>
    <row r="16" spans="1:8" ht="25.5">
      <c r="A16" s="3"/>
      <c r="B16" s="10" t="s">
        <v>259</v>
      </c>
      <c r="C16" s="5">
        <v>871</v>
      </c>
      <c r="D16" s="5" t="s">
        <v>24</v>
      </c>
      <c r="E16" s="5" t="s">
        <v>32</v>
      </c>
      <c r="F16" s="5" t="s">
        <v>29</v>
      </c>
      <c r="G16" s="81">
        <v>244</v>
      </c>
      <c r="H16" s="21">
        <v>312.6</v>
      </c>
    </row>
    <row r="17" spans="1:8" ht="31.5">
      <c r="A17" s="3"/>
      <c r="B17" s="172" t="s">
        <v>262</v>
      </c>
      <c r="C17" s="5">
        <v>871</v>
      </c>
      <c r="D17" s="5" t="s">
        <v>24</v>
      </c>
      <c r="E17" s="5" t="s">
        <v>32</v>
      </c>
      <c r="F17" s="5" t="s">
        <v>29</v>
      </c>
      <c r="G17" s="81">
        <v>851</v>
      </c>
      <c r="H17" s="21">
        <v>3.6</v>
      </c>
    </row>
    <row r="18" spans="1:8" ht="15.75">
      <c r="A18" s="3"/>
      <c r="B18" s="172" t="s">
        <v>263</v>
      </c>
      <c r="C18" s="5">
        <v>871</v>
      </c>
      <c r="D18" s="5" t="s">
        <v>24</v>
      </c>
      <c r="E18" s="5" t="s">
        <v>32</v>
      </c>
      <c r="F18" s="5" t="s">
        <v>29</v>
      </c>
      <c r="G18" s="81">
        <v>852</v>
      </c>
      <c r="H18" s="21">
        <v>23.2</v>
      </c>
    </row>
    <row r="19" spans="1:8" ht="12.75">
      <c r="A19" s="3"/>
      <c r="B19" s="213" t="s">
        <v>159</v>
      </c>
      <c r="C19" s="5">
        <v>871</v>
      </c>
      <c r="D19" s="4" t="s">
        <v>24</v>
      </c>
      <c r="E19" s="4" t="s">
        <v>32</v>
      </c>
      <c r="F19" s="4" t="s">
        <v>160</v>
      </c>
      <c r="G19" s="80"/>
      <c r="H19" s="20">
        <f>H20</f>
        <v>657</v>
      </c>
    </row>
    <row r="20" spans="1:8" ht="15">
      <c r="A20" s="3"/>
      <c r="B20" s="171" t="s">
        <v>257</v>
      </c>
      <c r="C20" s="5">
        <v>871</v>
      </c>
      <c r="D20" s="5" t="s">
        <v>24</v>
      </c>
      <c r="E20" s="5" t="s">
        <v>32</v>
      </c>
      <c r="F20" s="5" t="s">
        <v>160</v>
      </c>
      <c r="G20" s="81">
        <v>121</v>
      </c>
      <c r="H20" s="21">
        <v>657</v>
      </c>
    </row>
    <row r="21" spans="1:8" ht="12.75">
      <c r="A21" s="6"/>
      <c r="B21" s="173" t="s">
        <v>148</v>
      </c>
      <c r="C21" s="5">
        <v>871</v>
      </c>
      <c r="D21" s="4" t="s">
        <v>24</v>
      </c>
      <c r="E21" s="4" t="s">
        <v>32</v>
      </c>
      <c r="F21" s="4" t="s">
        <v>147</v>
      </c>
      <c r="G21" s="80"/>
      <c r="H21" s="20">
        <f>H22+H25</f>
        <v>35.9</v>
      </c>
    </row>
    <row r="22" spans="1:8" ht="36">
      <c r="A22" s="3"/>
      <c r="B22" s="118" t="s">
        <v>150</v>
      </c>
      <c r="C22" s="5">
        <v>871</v>
      </c>
      <c r="D22" s="5" t="s">
        <v>24</v>
      </c>
      <c r="E22" s="5" t="s">
        <v>32</v>
      </c>
      <c r="F22" s="5" t="s">
        <v>121</v>
      </c>
      <c r="G22" s="81"/>
      <c r="H22" s="21">
        <f>H23</f>
        <v>32.5</v>
      </c>
    </row>
    <row r="23" spans="1:8" ht="36">
      <c r="A23" s="3"/>
      <c r="B23" s="117" t="s">
        <v>266</v>
      </c>
      <c r="C23" s="5">
        <v>871</v>
      </c>
      <c r="D23" s="5" t="s">
        <v>24</v>
      </c>
      <c r="E23" s="5" t="s">
        <v>32</v>
      </c>
      <c r="F23" s="174" t="s">
        <v>121</v>
      </c>
      <c r="G23" s="175" t="s">
        <v>267</v>
      </c>
      <c r="H23" s="21">
        <f>H24</f>
        <v>32.5</v>
      </c>
    </row>
    <row r="24" spans="1:8" ht="24">
      <c r="A24" s="3"/>
      <c r="B24" s="75" t="s">
        <v>120</v>
      </c>
      <c r="C24" s="5">
        <v>871</v>
      </c>
      <c r="D24" s="5" t="s">
        <v>24</v>
      </c>
      <c r="E24" s="5" t="s">
        <v>32</v>
      </c>
      <c r="F24" s="37" t="s">
        <v>122</v>
      </c>
      <c r="G24" s="176" t="s">
        <v>267</v>
      </c>
      <c r="H24" s="21">
        <v>32.5</v>
      </c>
    </row>
    <row r="25" spans="1:8" ht="48">
      <c r="A25" s="3"/>
      <c r="B25" s="117" t="s">
        <v>149</v>
      </c>
      <c r="C25" s="5">
        <v>871</v>
      </c>
      <c r="D25" s="5" t="s">
        <v>24</v>
      </c>
      <c r="E25" s="5" t="s">
        <v>32</v>
      </c>
      <c r="F25" s="5" t="s">
        <v>139</v>
      </c>
      <c r="G25" s="81"/>
      <c r="H25" s="21">
        <f>H26</f>
        <v>3.4</v>
      </c>
    </row>
    <row r="26" spans="1:8" ht="38.25">
      <c r="A26" s="3"/>
      <c r="B26" s="25" t="s">
        <v>299</v>
      </c>
      <c r="C26" s="5">
        <v>871</v>
      </c>
      <c r="D26" s="5" t="s">
        <v>24</v>
      </c>
      <c r="E26" s="11" t="s">
        <v>32</v>
      </c>
      <c r="F26" s="37" t="s">
        <v>303</v>
      </c>
      <c r="G26" s="81">
        <v>540</v>
      </c>
      <c r="H26" s="21">
        <v>3.4</v>
      </c>
    </row>
    <row r="27" spans="1:8" ht="38.25">
      <c r="A27" s="3"/>
      <c r="B27" s="9" t="s">
        <v>140</v>
      </c>
      <c r="C27" s="5">
        <v>871</v>
      </c>
      <c r="D27" s="4" t="s">
        <v>24</v>
      </c>
      <c r="E27" s="16" t="s">
        <v>141</v>
      </c>
      <c r="F27" s="37"/>
      <c r="G27" s="86"/>
      <c r="H27" s="20">
        <f>H28</f>
        <v>132.5</v>
      </c>
    </row>
    <row r="28" spans="1:8" ht="12.75">
      <c r="A28" s="6"/>
      <c r="B28" s="116" t="s">
        <v>148</v>
      </c>
      <c r="C28" s="5">
        <v>871</v>
      </c>
      <c r="D28" s="5" t="s">
        <v>24</v>
      </c>
      <c r="E28" s="11" t="s">
        <v>141</v>
      </c>
      <c r="F28" s="5" t="s">
        <v>147</v>
      </c>
      <c r="G28" s="86"/>
      <c r="H28" s="20">
        <f>H29</f>
        <v>132.5</v>
      </c>
    </row>
    <row r="29" spans="1:8" ht="48">
      <c r="A29" s="3"/>
      <c r="B29" s="117" t="s">
        <v>149</v>
      </c>
      <c r="C29" s="5">
        <v>871</v>
      </c>
      <c r="D29" s="5" t="s">
        <v>24</v>
      </c>
      <c r="E29" s="11" t="s">
        <v>141</v>
      </c>
      <c r="F29" s="5" t="s">
        <v>139</v>
      </c>
      <c r="G29" s="81"/>
      <c r="H29" s="21">
        <f>H30</f>
        <v>132.5</v>
      </c>
    </row>
    <row r="30" spans="1:8" ht="12.75">
      <c r="A30" s="3"/>
      <c r="B30" s="117" t="s">
        <v>264</v>
      </c>
      <c r="C30" s="5">
        <v>871</v>
      </c>
      <c r="D30" s="5" t="s">
        <v>24</v>
      </c>
      <c r="E30" s="11" t="s">
        <v>141</v>
      </c>
      <c r="F30" s="5" t="s">
        <v>139</v>
      </c>
      <c r="G30" s="81">
        <v>540</v>
      </c>
      <c r="H30" s="21">
        <f>H31+H32</f>
        <v>132.5</v>
      </c>
    </row>
    <row r="31" spans="1:8" ht="12.75">
      <c r="A31" s="3"/>
      <c r="B31" s="25" t="s">
        <v>143</v>
      </c>
      <c r="C31" s="5">
        <v>871</v>
      </c>
      <c r="D31" s="5" t="s">
        <v>24</v>
      </c>
      <c r="E31" s="11" t="s">
        <v>141</v>
      </c>
      <c r="F31" s="37" t="s">
        <v>142</v>
      </c>
      <c r="G31" s="81">
        <v>540</v>
      </c>
      <c r="H31" s="21">
        <v>88.4</v>
      </c>
    </row>
    <row r="32" spans="1:8" ht="12.75">
      <c r="A32" s="3"/>
      <c r="B32" s="25" t="s">
        <v>144</v>
      </c>
      <c r="C32" s="5">
        <v>871</v>
      </c>
      <c r="D32" s="5" t="s">
        <v>24</v>
      </c>
      <c r="E32" s="11" t="s">
        <v>141</v>
      </c>
      <c r="F32" s="37" t="s">
        <v>136</v>
      </c>
      <c r="G32" s="81">
        <v>540</v>
      </c>
      <c r="H32" s="21">
        <v>44.1</v>
      </c>
    </row>
    <row r="33" spans="1:8" ht="12.75">
      <c r="A33" s="3"/>
      <c r="B33" s="9" t="s">
        <v>1</v>
      </c>
      <c r="C33" s="5">
        <v>871</v>
      </c>
      <c r="D33" s="4" t="s">
        <v>24</v>
      </c>
      <c r="E33" s="4">
        <v>11</v>
      </c>
      <c r="F33" s="4"/>
      <c r="G33" s="80" t="s">
        <v>20</v>
      </c>
      <c r="H33" s="18">
        <f>H34</f>
        <v>50</v>
      </c>
    </row>
    <row r="34" spans="1:8" ht="12.75">
      <c r="A34" s="3"/>
      <c r="B34" s="10" t="s">
        <v>3</v>
      </c>
      <c r="C34" s="5">
        <v>871</v>
      </c>
      <c r="D34" s="5" t="s">
        <v>24</v>
      </c>
      <c r="E34" s="5">
        <v>11</v>
      </c>
      <c r="F34" s="5" t="s">
        <v>4</v>
      </c>
      <c r="G34" s="81" t="s">
        <v>20</v>
      </c>
      <c r="H34" s="19">
        <f>H35</f>
        <v>50</v>
      </c>
    </row>
    <row r="35" spans="1:8" ht="12.75">
      <c r="A35" s="3"/>
      <c r="B35" s="10" t="s">
        <v>268</v>
      </c>
      <c r="C35" s="5">
        <v>871</v>
      </c>
      <c r="D35" s="5" t="s">
        <v>24</v>
      </c>
      <c r="E35" s="5">
        <v>11</v>
      </c>
      <c r="F35" s="5" t="s">
        <v>4</v>
      </c>
      <c r="G35" s="82" t="s">
        <v>269</v>
      </c>
      <c r="H35" s="19">
        <v>50</v>
      </c>
    </row>
    <row r="36" spans="1:8" ht="12.75">
      <c r="A36" s="3"/>
      <c r="B36" s="9" t="s">
        <v>41</v>
      </c>
      <c r="C36" s="5">
        <v>871</v>
      </c>
      <c r="D36" s="4" t="s">
        <v>24</v>
      </c>
      <c r="E36" s="4">
        <v>13</v>
      </c>
      <c r="F36" s="4"/>
      <c r="G36" s="80"/>
      <c r="H36" s="18">
        <f>H37+H42+H45</f>
        <v>1353.3999999999999</v>
      </c>
    </row>
    <row r="37" spans="1:8" ht="38.25">
      <c r="A37" s="3"/>
      <c r="B37" s="111" t="s">
        <v>124</v>
      </c>
      <c r="C37" s="5">
        <v>871</v>
      </c>
      <c r="D37" s="4" t="s">
        <v>24</v>
      </c>
      <c r="E37" s="4">
        <v>13</v>
      </c>
      <c r="F37" s="4" t="s">
        <v>42</v>
      </c>
      <c r="G37" s="177"/>
      <c r="H37" s="18">
        <f>H38+H40</f>
        <v>124.5</v>
      </c>
    </row>
    <row r="38" spans="1:8" ht="12.75">
      <c r="A38" s="3"/>
      <c r="B38" s="179" t="s">
        <v>273</v>
      </c>
      <c r="C38" s="5">
        <v>871</v>
      </c>
      <c r="D38" s="5" t="s">
        <v>24</v>
      </c>
      <c r="E38" s="5">
        <v>13</v>
      </c>
      <c r="F38" s="5" t="s">
        <v>274</v>
      </c>
      <c r="G38" s="177"/>
      <c r="H38" s="18">
        <f>H39</f>
        <v>24.5</v>
      </c>
    </row>
    <row r="39" spans="1:8" ht="31.5">
      <c r="A39" s="3"/>
      <c r="B39" s="172" t="s">
        <v>259</v>
      </c>
      <c r="C39" s="5">
        <v>871</v>
      </c>
      <c r="D39" s="5" t="s">
        <v>24</v>
      </c>
      <c r="E39" s="5">
        <v>13</v>
      </c>
      <c r="F39" s="5" t="s">
        <v>274</v>
      </c>
      <c r="G39" s="82" t="s">
        <v>270</v>
      </c>
      <c r="H39" s="19">
        <v>24.5</v>
      </c>
    </row>
    <row r="40" spans="1:8" ht="24">
      <c r="A40" s="3"/>
      <c r="B40" s="178" t="s">
        <v>123</v>
      </c>
      <c r="C40" s="5">
        <v>871</v>
      </c>
      <c r="D40" s="5" t="s">
        <v>24</v>
      </c>
      <c r="E40" s="5">
        <v>13</v>
      </c>
      <c r="F40" s="5" t="s">
        <v>43</v>
      </c>
      <c r="G40" s="82"/>
      <c r="H40" s="19">
        <f>H41</f>
        <v>100</v>
      </c>
    </row>
    <row r="41" spans="1:8" ht="31.5">
      <c r="A41" s="3"/>
      <c r="B41" s="172" t="s">
        <v>259</v>
      </c>
      <c r="C41" s="5">
        <v>871</v>
      </c>
      <c r="D41" s="5" t="s">
        <v>24</v>
      </c>
      <c r="E41" s="5">
        <v>13</v>
      </c>
      <c r="F41" s="5" t="s">
        <v>43</v>
      </c>
      <c r="G41" s="82" t="s">
        <v>270</v>
      </c>
      <c r="H41" s="19">
        <v>100</v>
      </c>
    </row>
    <row r="42" spans="1:8" ht="25.5">
      <c r="A42" s="3"/>
      <c r="B42" s="111" t="s">
        <v>271</v>
      </c>
      <c r="C42" s="5">
        <v>871</v>
      </c>
      <c r="D42" s="4" t="s">
        <v>24</v>
      </c>
      <c r="E42" s="4">
        <v>13</v>
      </c>
      <c r="F42" s="4" t="s">
        <v>272</v>
      </c>
      <c r="G42" s="177"/>
      <c r="H42" s="18">
        <f>H43</f>
        <v>34.3</v>
      </c>
    </row>
    <row r="43" spans="1:8" ht="12.75">
      <c r="A43" s="3"/>
      <c r="B43" s="10" t="s">
        <v>105</v>
      </c>
      <c r="C43" s="5">
        <v>871</v>
      </c>
      <c r="D43" s="5" t="s">
        <v>24</v>
      </c>
      <c r="E43" s="5">
        <v>13</v>
      </c>
      <c r="F43" s="5" t="s">
        <v>104</v>
      </c>
      <c r="G43" s="82"/>
      <c r="H43" s="19">
        <f>H44</f>
        <v>34.3</v>
      </c>
    </row>
    <row r="44" spans="1:8" ht="31.5">
      <c r="A44" s="3"/>
      <c r="B44" s="172" t="s">
        <v>259</v>
      </c>
      <c r="C44" s="5">
        <v>871</v>
      </c>
      <c r="D44" s="5" t="s">
        <v>24</v>
      </c>
      <c r="E44" s="5">
        <v>13</v>
      </c>
      <c r="F44" s="5" t="s">
        <v>104</v>
      </c>
      <c r="G44" s="82" t="s">
        <v>270</v>
      </c>
      <c r="H44" s="19">
        <v>34.3</v>
      </c>
    </row>
    <row r="45" spans="1:8" ht="12.75">
      <c r="A45" s="3"/>
      <c r="B45" s="111" t="s">
        <v>305</v>
      </c>
      <c r="C45" s="5">
        <v>871</v>
      </c>
      <c r="D45" s="4" t="s">
        <v>24</v>
      </c>
      <c r="E45" s="4">
        <v>13</v>
      </c>
      <c r="F45" s="4" t="s">
        <v>304</v>
      </c>
      <c r="G45" s="177"/>
      <c r="H45" s="18">
        <f>H46+H47+H48</f>
        <v>1194.6</v>
      </c>
    </row>
    <row r="46" spans="1:8" ht="15.75">
      <c r="A46" s="3"/>
      <c r="B46" s="172" t="s">
        <v>257</v>
      </c>
      <c r="C46" s="5">
        <v>871</v>
      </c>
      <c r="D46" s="5" t="s">
        <v>24</v>
      </c>
      <c r="E46" s="5">
        <v>13</v>
      </c>
      <c r="F46" s="5" t="s">
        <v>304</v>
      </c>
      <c r="G46" s="82" t="s">
        <v>279</v>
      </c>
      <c r="H46" s="19">
        <v>1150.6</v>
      </c>
    </row>
    <row r="47" spans="1:8" ht="25.5">
      <c r="A47" s="3"/>
      <c r="B47" s="10" t="s">
        <v>260</v>
      </c>
      <c r="C47" s="5">
        <v>871</v>
      </c>
      <c r="D47" s="5" t="s">
        <v>24</v>
      </c>
      <c r="E47" s="5">
        <v>13</v>
      </c>
      <c r="F47" s="5" t="s">
        <v>304</v>
      </c>
      <c r="G47" s="82" t="s">
        <v>306</v>
      </c>
      <c r="H47" s="19">
        <v>29.6</v>
      </c>
    </row>
    <row r="48" spans="1:8" ht="25.5">
      <c r="A48" s="3"/>
      <c r="B48" s="10" t="s">
        <v>259</v>
      </c>
      <c r="C48" s="5">
        <v>871</v>
      </c>
      <c r="D48" s="5" t="s">
        <v>24</v>
      </c>
      <c r="E48" s="5">
        <v>13</v>
      </c>
      <c r="F48" s="5" t="s">
        <v>304</v>
      </c>
      <c r="G48" s="82" t="s">
        <v>270</v>
      </c>
      <c r="H48" s="19">
        <v>14.4</v>
      </c>
    </row>
    <row r="49" spans="1:8" ht="14.25">
      <c r="A49" s="23"/>
      <c r="B49" s="7" t="s">
        <v>34</v>
      </c>
      <c r="C49" s="5">
        <v>871</v>
      </c>
      <c r="D49" s="4" t="s">
        <v>30</v>
      </c>
      <c r="E49" s="4" t="s">
        <v>21</v>
      </c>
      <c r="F49" s="4" t="s">
        <v>22</v>
      </c>
      <c r="G49" s="80" t="s">
        <v>20</v>
      </c>
      <c r="H49" s="18">
        <f>H50</f>
        <v>150.9</v>
      </c>
    </row>
    <row r="50" spans="1:8" ht="12.75">
      <c r="A50" s="23"/>
      <c r="B50" s="17" t="s">
        <v>5</v>
      </c>
      <c r="C50" s="5">
        <v>871</v>
      </c>
      <c r="D50" s="5" t="s">
        <v>30</v>
      </c>
      <c r="E50" s="11" t="s">
        <v>25</v>
      </c>
      <c r="F50" s="5" t="s">
        <v>22</v>
      </c>
      <c r="G50" s="81" t="s">
        <v>20</v>
      </c>
      <c r="H50" s="19">
        <f>H51</f>
        <v>150.9</v>
      </c>
    </row>
    <row r="51" spans="1:8" ht="12.75">
      <c r="A51" s="24"/>
      <c r="B51" s="17" t="s">
        <v>7</v>
      </c>
      <c r="C51" s="5">
        <v>871</v>
      </c>
      <c r="D51" s="5" t="s">
        <v>30</v>
      </c>
      <c r="E51" s="11" t="s">
        <v>25</v>
      </c>
      <c r="F51" s="5" t="s">
        <v>8</v>
      </c>
      <c r="G51" s="81"/>
      <c r="H51" s="19">
        <f>H52</f>
        <v>150.9</v>
      </c>
    </row>
    <row r="52" spans="1:8" ht="25.5">
      <c r="A52" s="24"/>
      <c r="B52" s="10" t="s">
        <v>2</v>
      </c>
      <c r="C52" s="5">
        <v>871</v>
      </c>
      <c r="D52" s="5" t="s">
        <v>30</v>
      </c>
      <c r="E52" s="11" t="s">
        <v>25</v>
      </c>
      <c r="F52" s="5" t="s">
        <v>6</v>
      </c>
      <c r="G52" s="81" t="s">
        <v>20</v>
      </c>
      <c r="H52" s="19">
        <f>SUM(H53:H54)</f>
        <v>150.9</v>
      </c>
    </row>
    <row r="53" spans="1:8" ht="15">
      <c r="A53" s="24"/>
      <c r="B53" s="171" t="s">
        <v>257</v>
      </c>
      <c r="C53" s="5">
        <v>871</v>
      </c>
      <c r="D53" s="5" t="s">
        <v>30</v>
      </c>
      <c r="E53" s="11" t="s">
        <v>25</v>
      </c>
      <c r="F53" s="5" t="s">
        <v>6</v>
      </c>
      <c r="G53" s="81">
        <v>121</v>
      </c>
      <c r="H53" s="21">
        <v>149.6</v>
      </c>
    </row>
    <row r="54" spans="1:8" ht="25.5">
      <c r="A54" s="24"/>
      <c r="B54" s="10" t="s">
        <v>259</v>
      </c>
      <c r="C54" s="5">
        <v>871</v>
      </c>
      <c r="D54" s="5" t="s">
        <v>30</v>
      </c>
      <c r="E54" s="11" t="s">
        <v>25</v>
      </c>
      <c r="F54" s="5" t="s">
        <v>6</v>
      </c>
      <c r="G54" s="81">
        <v>244</v>
      </c>
      <c r="H54" s="21">
        <v>1.3</v>
      </c>
    </row>
    <row r="55" spans="1:8" ht="14.25">
      <c r="A55" s="24"/>
      <c r="B55" s="7" t="s">
        <v>132</v>
      </c>
      <c r="C55" s="5">
        <v>871</v>
      </c>
      <c r="D55" s="16" t="s">
        <v>25</v>
      </c>
      <c r="E55" s="4" t="s">
        <v>21</v>
      </c>
      <c r="F55" s="4" t="s">
        <v>22</v>
      </c>
      <c r="G55" s="44"/>
      <c r="H55" s="121">
        <f>H56</f>
        <v>45.5</v>
      </c>
    </row>
    <row r="56" spans="1:8" ht="32.25" customHeight="1">
      <c r="A56" s="24"/>
      <c r="B56" s="111" t="s">
        <v>133</v>
      </c>
      <c r="C56" s="5">
        <v>871</v>
      </c>
      <c r="D56" s="112" t="s">
        <v>25</v>
      </c>
      <c r="E56" s="112" t="s">
        <v>108</v>
      </c>
      <c r="F56" s="4"/>
      <c r="G56" s="4"/>
      <c r="H56" s="121">
        <f>H57+H59</f>
        <v>45.5</v>
      </c>
    </row>
    <row r="57" spans="1:8" ht="38.25">
      <c r="A57" s="24"/>
      <c r="B57" s="9" t="s">
        <v>308</v>
      </c>
      <c r="C57" s="5">
        <v>871</v>
      </c>
      <c r="D57" s="113" t="s">
        <v>25</v>
      </c>
      <c r="E57" s="113" t="s">
        <v>108</v>
      </c>
      <c r="F57" s="5" t="s">
        <v>307</v>
      </c>
      <c r="G57" s="4"/>
      <c r="H57" s="121">
        <f>H58</f>
        <v>10</v>
      </c>
    </row>
    <row r="58" spans="1:8" ht="31.5">
      <c r="A58" s="24"/>
      <c r="B58" s="172" t="s">
        <v>259</v>
      </c>
      <c r="C58" s="5">
        <v>871</v>
      </c>
      <c r="D58" s="113" t="s">
        <v>25</v>
      </c>
      <c r="E58" s="113" t="s">
        <v>108</v>
      </c>
      <c r="F58" s="5" t="s">
        <v>307</v>
      </c>
      <c r="G58" s="5">
        <v>244</v>
      </c>
      <c r="H58" s="120">
        <v>10</v>
      </c>
    </row>
    <row r="59" spans="1:8" ht="12.75">
      <c r="A59" s="24"/>
      <c r="B59" s="116" t="s">
        <v>148</v>
      </c>
      <c r="C59" s="5">
        <v>871</v>
      </c>
      <c r="D59" s="113" t="s">
        <v>25</v>
      </c>
      <c r="E59" s="113" t="s">
        <v>108</v>
      </c>
      <c r="F59" s="5" t="s">
        <v>147</v>
      </c>
      <c r="G59" s="5"/>
      <c r="H59" s="120">
        <f>H60</f>
        <v>35.5</v>
      </c>
    </row>
    <row r="60" spans="1:8" ht="48">
      <c r="A60" s="24"/>
      <c r="B60" s="117" t="s">
        <v>149</v>
      </c>
      <c r="C60" s="5">
        <v>871</v>
      </c>
      <c r="D60" s="113" t="s">
        <v>25</v>
      </c>
      <c r="E60" s="113" t="s">
        <v>108</v>
      </c>
      <c r="F60" s="5" t="s">
        <v>139</v>
      </c>
      <c r="G60" s="5"/>
      <c r="H60" s="120">
        <f>H61</f>
        <v>35.5</v>
      </c>
    </row>
    <row r="61" spans="1:8" ht="24">
      <c r="A61" s="23"/>
      <c r="B61" s="75" t="s">
        <v>94</v>
      </c>
      <c r="C61" s="5">
        <v>871</v>
      </c>
      <c r="D61" s="113" t="s">
        <v>25</v>
      </c>
      <c r="E61" s="113" t="s">
        <v>108</v>
      </c>
      <c r="F61" s="37" t="s">
        <v>95</v>
      </c>
      <c r="G61" s="86" t="s">
        <v>265</v>
      </c>
      <c r="H61" s="120">
        <v>35.5</v>
      </c>
    </row>
    <row r="62" spans="1:8" ht="12.75">
      <c r="A62" s="24"/>
      <c r="B62" s="15" t="s">
        <v>145</v>
      </c>
      <c r="C62" s="5">
        <v>871</v>
      </c>
      <c r="D62" s="16" t="s">
        <v>32</v>
      </c>
      <c r="E62" s="16"/>
      <c r="F62" s="4"/>
      <c r="G62" s="182"/>
      <c r="H62" s="121">
        <f>H63+H69</f>
        <v>967.7</v>
      </c>
    </row>
    <row r="63" spans="1:8" ht="12.75">
      <c r="A63" s="24"/>
      <c r="B63" s="9" t="s">
        <v>146</v>
      </c>
      <c r="C63" s="5">
        <v>871</v>
      </c>
      <c r="D63" s="16" t="s">
        <v>32</v>
      </c>
      <c r="E63" s="16" t="s">
        <v>108</v>
      </c>
      <c r="F63" s="4"/>
      <c r="G63" s="182"/>
      <c r="H63" s="121">
        <f>H64</f>
        <v>950</v>
      </c>
    </row>
    <row r="64" spans="1:8" ht="12.75">
      <c r="A64" s="24"/>
      <c r="B64" s="17" t="s">
        <v>275</v>
      </c>
      <c r="C64" s="5">
        <v>871</v>
      </c>
      <c r="D64" s="11" t="s">
        <v>32</v>
      </c>
      <c r="E64" s="11" t="s">
        <v>108</v>
      </c>
      <c r="F64" s="5" t="s">
        <v>163</v>
      </c>
      <c r="G64" s="180"/>
      <c r="H64" s="121">
        <f>H65+H67</f>
        <v>950</v>
      </c>
    </row>
    <row r="65" spans="1:8" ht="75">
      <c r="A65" s="24"/>
      <c r="B65" s="139" t="s">
        <v>247</v>
      </c>
      <c r="C65" s="212">
        <v>871</v>
      </c>
      <c r="D65" s="11" t="s">
        <v>32</v>
      </c>
      <c r="E65" s="11" t="s">
        <v>108</v>
      </c>
      <c r="F65" s="181" t="s">
        <v>248</v>
      </c>
      <c r="G65" s="180"/>
      <c r="H65" s="120">
        <f>H66</f>
        <v>350</v>
      </c>
    </row>
    <row r="66" spans="1:8" ht="25.5">
      <c r="A66" s="24"/>
      <c r="B66" s="17" t="s">
        <v>259</v>
      </c>
      <c r="C66" s="212">
        <v>871</v>
      </c>
      <c r="D66" s="11" t="s">
        <v>32</v>
      </c>
      <c r="E66" s="11" t="s">
        <v>108</v>
      </c>
      <c r="F66" s="181" t="s">
        <v>248</v>
      </c>
      <c r="G66" s="81">
        <v>244</v>
      </c>
      <c r="H66" s="120">
        <v>350</v>
      </c>
    </row>
    <row r="67" spans="1:8" ht="38.25">
      <c r="A67" s="24"/>
      <c r="B67" s="9" t="s">
        <v>309</v>
      </c>
      <c r="C67" s="212">
        <v>871</v>
      </c>
      <c r="D67" s="11" t="s">
        <v>32</v>
      </c>
      <c r="E67" s="11" t="s">
        <v>108</v>
      </c>
      <c r="F67" s="181" t="s">
        <v>310</v>
      </c>
      <c r="G67" s="81"/>
      <c r="H67" s="120">
        <f>H68</f>
        <v>600</v>
      </c>
    </row>
    <row r="68" spans="1:8" ht="25.5">
      <c r="A68" s="24"/>
      <c r="B68" s="17" t="s">
        <v>259</v>
      </c>
      <c r="C68" s="5">
        <v>871</v>
      </c>
      <c r="D68" s="11" t="s">
        <v>32</v>
      </c>
      <c r="E68" s="11" t="s">
        <v>108</v>
      </c>
      <c r="F68" s="181" t="s">
        <v>310</v>
      </c>
      <c r="G68" s="81">
        <v>244</v>
      </c>
      <c r="H68" s="120">
        <v>600</v>
      </c>
    </row>
    <row r="69" spans="1:8" ht="12.75">
      <c r="A69" s="24"/>
      <c r="B69" s="210" t="s">
        <v>290</v>
      </c>
      <c r="C69" s="5">
        <v>871</v>
      </c>
      <c r="D69" s="211" t="s">
        <v>32</v>
      </c>
      <c r="E69" s="211" t="s">
        <v>291</v>
      </c>
      <c r="F69" s="181"/>
      <c r="G69" s="81"/>
      <c r="H69" s="120">
        <f>H70</f>
        <v>17.7</v>
      </c>
    </row>
    <row r="70" spans="1:8" ht="48">
      <c r="A70" s="24"/>
      <c r="B70" s="117" t="s">
        <v>149</v>
      </c>
      <c r="C70" s="5">
        <v>871</v>
      </c>
      <c r="D70" s="11" t="s">
        <v>32</v>
      </c>
      <c r="E70" s="11" t="s">
        <v>291</v>
      </c>
      <c r="F70" s="181" t="s">
        <v>139</v>
      </c>
      <c r="G70" s="81"/>
      <c r="H70" s="120">
        <f>H71</f>
        <v>17.7</v>
      </c>
    </row>
    <row r="71" spans="1:8" ht="12.75">
      <c r="A71" s="24"/>
      <c r="B71" s="214" t="s">
        <v>112</v>
      </c>
      <c r="C71" s="5">
        <v>871</v>
      </c>
      <c r="D71" s="11" t="s">
        <v>32</v>
      </c>
      <c r="E71" s="11" t="s">
        <v>291</v>
      </c>
      <c r="F71" s="181" t="s">
        <v>328</v>
      </c>
      <c r="G71" s="81">
        <v>540</v>
      </c>
      <c r="H71" s="120">
        <v>17.7</v>
      </c>
    </row>
    <row r="72" spans="1:8" ht="14.25">
      <c r="A72" s="24"/>
      <c r="B72" s="7" t="s">
        <v>35</v>
      </c>
      <c r="C72" s="5">
        <v>871</v>
      </c>
      <c r="D72" s="4" t="s">
        <v>33</v>
      </c>
      <c r="E72" s="4" t="s">
        <v>21</v>
      </c>
      <c r="F72" s="4" t="s">
        <v>22</v>
      </c>
      <c r="G72" s="80" t="s">
        <v>20</v>
      </c>
      <c r="H72" s="122">
        <f>H73+H81+H90+H94</f>
        <v>6162.900000000001</v>
      </c>
    </row>
    <row r="73" spans="1:8" ht="12.75">
      <c r="A73" s="24"/>
      <c r="B73" s="15" t="s">
        <v>36</v>
      </c>
      <c r="C73" s="5">
        <v>871</v>
      </c>
      <c r="D73" s="4" t="s">
        <v>33</v>
      </c>
      <c r="E73" s="4" t="s">
        <v>24</v>
      </c>
      <c r="F73" s="4" t="s">
        <v>22</v>
      </c>
      <c r="G73" s="80" t="s">
        <v>20</v>
      </c>
      <c r="H73" s="18">
        <f>H76+H74</f>
        <v>212.3</v>
      </c>
    </row>
    <row r="74" spans="1:8" ht="12.75">
      <c r="A74" s="24"/>
      <c r="B74" s="9" t="s">
        <v>313</v>
      </c>
      <c r="C74" s="5">
        <v>871</v>
      </c>
      <c r="D74" s="5" t="s">
        <v>33</v>
      </c>
      <c r="E74" s="5" t="s">
        <v>24</v>
      </c>
      <c r="F74" s="5" t="s">
        <v>312</v>
      </c>
      <c r="G74" s="80"/>
      <c r="H74" s="19">
        <f>H75</f>
        <v>12.3</v>
      </c>
    </row>
    <row r="75" spans="1:8" ht="31.5">
      <c r="A75" s="24"/>
      <c r="B75" s="172" t="s">
        <v>259</v>
      </c>
      <c r="C75" s="5">
        <v>871</v>
      </c>
      <c r="D75" s="5" t="s">
        <v>33</v>
      </c>
      <c r="E75" s="5" t="s">
        <v>24</v>
      </c>
      <c r="F75" s="5" t="s">
        <v>312</v>
      </c>
      <c r="G75" s="81">
        <v>244</v>
      </c>
      <c r="H75" s="19">
        <v>12.3</v>
      </c>
    </row>
    <row r="76" spans="1:8" ht="10.5" customHeight="1">
      <c r="A76" s="24"/>
      <c r="B76" s="17" t="s">
        <v>275</v>
      </c>
      <c r="C76" s="5">
        <v>871</v>
      </c>
      <c r="D76" s="5" t="s">
        <v>33</v>
      </c>
      <c r="E76" s="5" t="s">
        <v>24</v>
      </c>
      <c r="F76" s="5" t="s">
        <v>163</v>
      </c>
      <c r="G76" s="81"/>
      <c r="H76" s="19">
        <f>H77+H79</f>
        <v>200</v>
      </c>
    </row>
    <row r="77" spans="1:8" ht="60" customHeight="1">
      <c r="A77" s="24"/>
      <c r="B77" s="139" t="s">
        <v>249</v>
      </c>
      <c r="C77" s="5">
        <v>871</v>
      </c>
      <c r="D77" s="5" t="s">
        <v>33</v>
      </c>
      <c r="E77" s="5" t="s">
        <v>24</v>
      </c>
      <c r="F77" s="5" t="s">
        <v>250</v>
      </c>
      <c r="G77" s="81"/>
      <c r="H77" s="19">
        <f>H78</f>
        <v>100</v>
      </c>
    </row>
    <row r="78" spans="1:8" ht="25.5">
      <c r="A78" s="26"/>
      <c r="B78" s="17" t="s">
        <v>259</v>
      </c>
      <c r="C78" s="5">
        <v>871</v>
      </c>
      <c r="D78" s="5" t="s">
        <v>33</v>
      </c>
      <c r="E78" s="5" t="s">
        <v>24</v>
      </c>
      <c r="F78" s="5" t="s">
        <v>250</v>
      </c>
      <c r="G78" s="81">
        <v>244</v>
      </c>
      <c r="H78" s="19">
        <v>100</v>
      </c>
    </row>
    <row r="79" spans="1:8" ht="60">
      <c r="A79" s="26"/>
      <c r="B79" s="139" t="s">
        <v>251</v>
      </c>
      <c r="C79" s="5">
        <v>871</v>
      </c>
      <c r="D79" s="5" t="s">
        <v>33</v>
      </c>
      <c r="E79" s="5" t="s">
        <v>24</v>
      </c>
      <c r="F79" s="5" t="s">
        <v>252</v>
      </c>
      <c r="G79" s="81"/>
      <c r="H79" s="19">
        <f>H80</f>
        <v>100</v>
      </c>
    </row>
    <row r="80" spans="1:8" ht="25.5">
      <c r="A80" s="27"/>
      <c r="B80" s="17" t="s">
        <v>259</v>
      </c>
      <c r="C80" s="5">
        <v>871</v>
      </c>
      <c r="D80" s="5" t="s">
        <v>33</v>
      </c>
      <c r="E80" s="5" t="s">
        <v>24</v>
      </c>
      <c r="F80" s="5" t="s">
        <v>252</v>
      </c>
      <c r="G80" s="81">
        <v>244</v>
      </c>
      <c r="H80" s="19">
        <v>100</v>
      </c>
    </row>
    <row r="81" spans="1:8" ht="12.75">
      <c r="A81" s="27"/>
      <c r="B81" s="9" t="s">
        <v>12</v>
      </c>
      <c r="C81" s="5">
        <v>871</v>
      </c>
      <c r="D81" s="4" t="s">
        <v>33</v>
      </c>
      <c r="E81" s="16" t="s">
        <v>30</v>
      </c>
      <c r="F81" s="4"/>
      <c r="G81" s="80"/>
      <c r="H81" s="18">
        <f>H82+H85+H88</f>
        <v>3656.9</v>
      </c>
    </row>
    <row r="82" spans="1:8" ht="12.75">
      <c r="A82" s="27"/>
      <c r="B82" s="10" t="s">
        <v>13</v>
      </c>
      <c r="C82" s="5">
        <v>871</v>
      </c>
      <c r="D82" s="5" t="s">
        <v>33</v>
      </c>
      <c r="E82" s="11" t="s">
        <v>30</v>
      </c>
      <c r="F82" s="5" t="s">
        <v>9</v>
      </c>
      <c r="G82" s="5"/>
      <c r="H82" s="19">
        <f>H83</f>
        <v>63.3</v>
      </c>
    </row>
    <row r="83" spans="1:8" ht="12.75">
      <c r="A83" s="27"/>
      <c r="B83" s="10" t="s">
        <v>134</v>
      </c>
      <c r="C83" s="5">
        <v>871</v>
      </c>
      <c r="D83" s="5" t="s">
        <v>33</v>
      </c>
      <c r="E83" s="11" t="s">
        <v>30</v>
      </c>
      <c r="F83" s="5" t="s">
        <v>135</v>
      </c>
      <c r="G83" s="81"/>
      <c r="H83" s="19">
        <f>H84</f>
        <v>63.3</v>
      </c>
    </row>
    <row r="84" spans="1:8" ht="25.5">
      <c r="A84" s="27"/>
      <c r="B84" s="17" t="s">
        <v>259</v>
      </c>
      <c r="C84" s="5">
        <v>871</v>
      </c>
      <c r="D84" s="5" t="s">
        <v>33</v>
      </c>
      <c r="E84" s="11" t="s">
        <v>30</v>
      </c>
      <c r="F84" s="5" t="s">
        <v>135</v>
      </c>
      <c r="G84" s="81">
        <v>244</v>
      </c>
      <c r="H84" s="19">
        <v>63.3</v>
      </c>
    </row>
    <row r="85" spans="1:8" ht="12.75">
      <c r="A85" s="27"/>
      <c r="B85" s="17" t="s">
        <v>275</v>
      </c>
      <c r="C85" s="5">
        <v>871</v>
      </c>
      <c r="D85" s="5" t="s">
        <v>33</v>
      </c>
      <c r="E85" s="5">
        <v>2</v>
      </c>
      <c r="F85" s="5" t="s">
        <v>163</v>
      </c>
      <c r="G85" s="81"/>
      <c r="H85" s="19">
        <f>H86</f>
        <v>200</v>
      </c>
    </row>
    <row r="86" spans="1:8" ht="63.75">
      <c r="A86" s="27"/>
      <c r="B86" s="9" t="s">
        <v>314</v>
      </c>
      <c r="C86" s="5">
        <v>871</v>
      </c>
      <c r="D86" s="5" t="s">
        <v>33</v>
      </c>
      <c r="E86" s="11" t="s">
        <v>30</v>
      </c>
      <c r="F86" s="5" t="s">
        <v>315</v>
      </c>
      <c r="G86" s="81"/>
      <c r="H86" s="19">
        <f>H87</f>
        <v>200</v>
      </c>
    </row>
    <row r="87" spans="1:8" ht="25.5">
      <c r="A87" s="27"/>
      <c r="B87" s="17" t="s">
        <v>259</v>
      </c>
      <c r="C87" s="5">
        <v>871</v>
      </c>
      <c r="D87" s="5" t="s">
        <v>33</v>
      </c>
      <c r="E87" s="11" t="s">
        <v>30</v>
      </c>
      <c r="F87" s="5" t="s">
        <v>315</v>
      </c>
      <c r="G87" s="81">
        <v>244</v>
      </c>
      <c r="H87" s="19">
        <v>200</v>
      </c>
    </row>
    <row r="88" spans="1:8" ht="38.25">
      <c r="A88" s="27"/>
      <c r="B88" s="9" t="s">
        <v>330</v>
      </c>
      <c r="C88" s="5">
        <v>871</v>
      </c>
      <c r="D88" s="5" t="s">
        <v>33</v>
      </c>
      <c r="E88" s="11" t="s">
        <v>30</v>
      </c>
      <c r="F88" s="5" t="s">
        <v>329</v>
      </c>
      <c r="G88" s="81"/>
      <c r="H88" s="19">
        <f>H89</f>
        <v>3393.6</v>
      </c>
    </row>
    <row r="89" spans="1:8" ht="25.5">
      <c r="A89" s="27"/>
      <c r="B89" s="17" t="s">
        <v>259</v>
      </c>
      <c r="C89" s="5">
        <v>871</v>
      </c>
      <c r="D89" s="5" t="s">
        <v>33</v>
      </c>
      <c r="E89" s="11" t="s">
        <v>30</v>
      </c>
      <c r="F89" s="5" t="s">
        <v>329</v>
      </c>
      <c r="G89" s="81">
        <v>244</v>
      </c>
      <c r="H89" s="19">
        <v>3393.6</v>
      </c>
    </row>
    <row r="90" spans="1:8" ht="12.75">
      <c r="A90" s="27"/>
      <c r="B90" s="15" t="s">
        <v>14</v>
      </c>
      <c r="C90" s="5">
        <v>871</v>
      </c>
      <c r="D90" s="4" t="s">
        <v>33</v>
      </c>
      <c r="E90" s="4" t="s">
        <v>25</v>
      </c>
      <c r="F90" s="4" t="s">
        <v>22</v>
      </c>
      <c r="G90" s="80" t="s">
        <v>20</v>
      </c>
      <c r="H90" s="18">
        <f>H91</f>
        <v>1348.9</v>
      </c>
    </row>
    <row r="91" spans="1:8" ht="12.75">
      <c r="A91" s="27"/>
      <c r="B91" s="17" t="s">
        <v>275</v>
      </c>
      <c r="C91" s="5">
        <v>871</v>
      </c>
      <c r="D91" s="11" t="s">
        <v>33</v>
      </c>
      <c r="E91" s="11" t="s">
        <v>25</v>
      </c>
      <c r="F91" s="5" t="s">
        <v>163</v>
      </c>
      <c r="G91" s="80"/>
      <c r="H91" s="19">
        <f>H92</f>
        <v>1348.9</v>
      </c>
    </row>
    <row r="92" spans="1:8" ht="75">
      <c r="A92" s="27"/>
      <c r="B92" s="139" t="s">
        <v>247</v>
      </c>
      <c r="C92" s="5">
        <v>871</v>
      </c>
      <c r="D92" s="11" t="s">
        <v>33</v>
      </c>
      <c r="E92" s="11" t="s">
        <v>25</v>
      </c>
      <c r="F92" s="181" t="s">
        <v>248</v>
      </c>
      <c r="G92" s="80"/>
      <c r="H92" s="19">
        <f>H93</f>
        <v>1348.9</v>
      </c>
    </row>
    <row r="93" spans="1:8" ht="25.5">
      <c r="A93" s="27"/>
      <c r="B93" s="17" t="s">
        <v>259</v>
      </c>
      <c r="C93" s="5">
        <v>871</v>
      </c>
      <c r="D93" s="11" t="s">
        <v>33</v>
      </c>
      <c r="E93" s="11" t="s">
        <v>25</v>
      </c>
      <c r="F93" s="181" t="s">
        <v>248</v>
      </c>
      <c r="G93" s="81">
        <v>244</v>
      </c>
      <c r="H93" s="19">
        <v>1348.9</v>
      </c>
    </row>
    <row r="94" spans="1:8" ht="25.5">
      <c r="A94" s="27"/>
      <c r="B94" s="15" t="s">
        <v>277</v>
      </c>
      <c r="C94" s="5">
        <v>871</v>
      </c>
      <c r="D94" s="4" t="s">
        <v>33</v>
      </c>
      <c r="E94" s="4" t="s">
        <v>33</v>
      </c>
      <c r="F94" s="4"/>
      <c r="G94" s="80"/>
      <c r="H94" s="18">
        <f>H95</f>
        <v>944.8000000000001</v>
      </c>
    </row>
    <row r="95" spans="1:8" ht="12.75">
      <c r="A95" s="27"/>
      <c r="B95" s="10" t="s">
        <v>45</v>
      </c>
      <c r="C95" s="5">
        <v>871</v>
      </c>
      <c r="D95" s="11" t="s">
        <v>33</v>
      </c>
      <c r="E95" s="11" t="s">
        <v>33</v>
      </c>
      <c r="F95" s="181" t="s">
        <v>278</v>
      </c>
      <c r="G95" s="81"/>
      <c r="H95" s="19">
        <f>SUM(H96:H97)</f>
        <v>944.8000000000001</v>
      </c>
    </row>
    <row r="96" spans="1:8" ht="15.75">
      <c r="A96" s="27"/>
      <c r="B96" s="172" t="s">
        <v>257</v>
      </c>
      <c r="C96" s="5">
        <v>871</v>
      </c>
      <c r="D96" s="11" t="s">
        <v>33</v>
      </c>
      <c r="E96" s="11" t="s">
        <v>33</v>
      </c>
      <c r="F96" s="181" t="s">
        <v>278</v>
      </c>
      <c r="G96" s="81">
        <v>111</v>
      </c>
      <c r="H96" s="19">
        <v>871.7</v>
      </c>
    </row>
    <row r="97" spans="1:8" ht="31.5">
      <c r="A97" s="27"/>
      <c r="B97" s="172" t="s">
        <v>260</v>
      </c>
      <c r="C97" s="5">
        <v>871</v>
      </c>
      <c r="D97" s="11" t="s">
        <v>33</v>
      </c>
      <c r="E97" s="11" t="s">
        <v>33</v>
      </c>
      <c r="F97" s="181" t="s">
        <v>278</v>
      </c>
      <c r="G97" s="81">
        <v>242</v>
      </c>
      <c r="H97" s="19">
        <v>73.1</v>
      </c>
    </row>
    <row r="98" spans="1:8" ht="14.25">
      <c r="A98" s="27"/>
      <c r="B98" s="7" t="s">
        <v>151</v>
      </c>
      <c r="C98" s="5">
        <v>871</v>
      </c>
      <c r="D98" s="32" t="s">
        <v>37</v>
      </c>
      <c r="E98" s="32"/>
      <c r="F98" s="31"/>
      <c r="G98" s="31"/>
      <c r="H98" s="93">
        <f>H99+H103</f>
        <v>110</v>
      </c>
    </row>
    <row r="99" spans="1:8" ht="25.5">
      <c r="A99" s="27"/>
      <c r="B99" s="107" t="s">
        <v>129</v>
      </c>
      <c r="C99" s="5">
        <v>871</v>
      </c>
      <c r="D99" s="16" t="s">
        <v>37</v>
      </c>
      <c r="E99" s="16" t="s">
        <v>33</v>
      </c>
      <c r="F99" s="4"/>
      <c r="G99" s="80"/>
      <c r="H99" s="18">
        <f>H100</f>
        <v>10</v>
      </c>
    </row>
    <row r="100" spans="1:8" ht="17.25" customHeight="1">
      <c r="A100" s="119"/>
      <c r="B100" s="17" t="s">
        <v>128</v>
      </c>
      <c r="C100" s="5">
        <v>871</v>
      </c>
      <c r="D100" s="28" t="s">
        <v>10</v>
      </c>
      <c r="E100" s="28" t="s">
        <v>33</v>
      </c>
      <c r="F100" s="29" t="s">
        <v>126</v>
      </c>
      <c r="G100" s="80"/>
      <c r="H100" s="18">
        <f>H101</f>
        <v>10</v>
      </c>
    </row>
    <row r="101" spans="1:8" ht="12.75">
      <c r="A101" s="6"/>
      <c r="B101" s="108" t="s">
        <v>127</v>
      </c>
      <c r="C101" s="5">
        <v>871</v>
      </c>
      <c r="D101" s="28" t="s">
        <v>10</v>
      </c>
      <c r="E101" s="28" t="s">
        <v>33</v>
      </c>
      <c r="F101" s="29" t="s">
        <v>125</v>
      </c>
      <c r="G101" s="83"/>
      <c r="H101" s="19">
        <f>H102</f>
        <v>10</v>
      </c>
    </row>
    <row r="102" spans="1:8" ht="31.5">
      <c r="A102" s="6"/>
      <c r="B102" s="172" t="s">
        <v>259</v>
      </c>
      <c r="C102" s="5">
        <v>871</v>
      </c>
      <c r="D102" s="28" t="s">
        <v>10</v>
      </c>
      <c r="E102" s="28" t="s">
        <v>33</v>
      </c>
      <c r="F102" s="29" t="s">
        <v>125</v>
      </c>
      <c r="G102" s="83">
        <v>244</v>
      </c>
      <c r="H102" s="19">
        <v>10</v>
      </c>
    </row>
    <row r="103" spans="1:8" ht="12.75">
      <c r="A103" s="3"/>
      <c r="B103" s="9" t="s">
        <v>161</v>
      </c>
      <c r="C103" s="5">
        <v>871</v>
      </c>
      <c r="D103" s="32" t="s">
        <v>37</v>
      </c>
      <c r="E103" s="32" t="s">
        <v>37</v>
      </c>
      <c r="F103" s="31"/>
      <c r="G103" s="84"/>
      <c r="H103" s="93">
        <f>H104</f>
        <v>100</v>
      </c>
    </row>
    <row r="104" spans="1:8" ht="12.75">
      <c r="A104" s="3"/>
      <c r="B104" s="123" t="s">
        <v>162</v>
      </c>
      <c r="C104" s="5">
        <v>871</v>
      </c>
      <c r="D104" s="28" t="s">
        <v>37</v>
      </c>
      <c r="E104" s="28" t="s">
        <v>37</v>
      </c>
      <c r="F104" s="5" t="s">
        <v>163</v>
      </c>
      <c r="G104" s="83"/>
      <c r="H104" s="22">
        <f>H105</f>
        <v>100</v>
      </c>
    </row>
    <row r="105" spans="1:8" s="35" customFormat="1" ht="38.25">
      <c r="A105" s="24"/>
      <c r="B105" s="9" t="s">
        <v>317</v>
      </c>
      <c r="C105" s="5">
        <v>871</v>
      </c>
      <c r="D105" s="28" t="s">
        <v>37</v>
      </c>
      <c r="E105" s="28" t="s">
        <v>37</v>
      </c>
      <c r="F105" s="5" t="s">
        <v>316</v>
      </c>
      <c r="G105" s="83"/>
      <c r="H105" s="19">
        <f>H106</f>
        <v>100</v>
      </c>
    </row>
    <row r="106" spans="1:8" s="35" customFormat="1" ht="38.25">
      <c r="A106" s="24"/>
      <c r="B106" s="10" t="s">
        <v>317</v>
      </c>
      <c r="C106" s="5">
        <v>871</v>
      </c>
      <c r="D106" s="28" t="s">
        <v>37</v>
      </c>
      <c r="E106" s="28" t="s">
        <v>37</v>
      </c>
      <c r="F106" s="5" t="s">
        <v>316</v>
      </c>
      <c r="G106" s="83">
        <v>365</v>
      </c>
      <c r="H106" s="19">
        <v>100</v>
      </c>
    </row>
    <row r="107" spans="1:8" s="35" customFormat="1" ht="14.25">
      <c r="A107" s="33"/>
      <c r="B107" s="7" t="s">
        <v>154</v>
      </c>
      <c r="C107" s="5">
        <v>871</v>
      </c>
      <c r="D107" s="32" t="s">
        <v>38</v>
      </c>
      <c r="E107" s="32"/>
      <c r="F107" s="31"/>
      <c r="G107" s="84"/>
      <c r="H107" s="18">
        <f>H108</f>
        <v>4035.6</v>
      </c>
    </row>
    <row r="108" spans="1:8" ht="30.75" customHeight="1">
      <c r="A108" s="119"/>
      <c r="B108" s="9" t="s">
        <v>39</v>
      </c>
      <c r="C108" s="5">
        <v>871</v>
      </c>
      <c r="D108" s="4" t="s">
        <v>38</v>
      </c>
      <c r="E108" s="4" t="s">
        <v>24</v>
      </c>
      <c r="F108" s="4" t="s">
        <v>22</v>
      </c>
      <c r="G108" s="80" t="s">
        <v>20</v>
      </c>
      <c r="H108" s="18">
        <f>H109+H115+H117+H122+H124+H126</f>
        <v>4035.6</v>
      </c>
    </row>
    <row r="109" spans="1:8" s="35" customFormat="1" ht="25.5">
      <c r="A109" s="33"/>
      <c r="B109" s="9" t="s">
        <v>40</v>
      </c>
      <c r="C109" s="5">
        <v>871</v>
      </c>
      <c r="D109" s="4" t="s">
        <v>38</v>
      </c>
      <c r="E109" s="4" t="s">
        <v>24</v>
      </c>
      <c r="F109" s="4" t="s">
        <v>11</v>
      </c>
      <c r="G109" s="80"/>
      <c r="H109" s="18">
        <f>H110</f>
        <v>3179.1000000000004</v>
      </c>
    </row>
    <row r="110" spans="1:8" s="35" customFormat="1" ht="12.75">
      <c r="A110" s="33"/>
      <c r="B110" s="10" t="s">
        <v>45</v>
      </c>
      <c r="C110" s="5">
        <v>871</v>
      </c>
      <c r="D110" s="5" t="s">
        <v>38</v>
      </c>
      <c r="E110" s="5" t="s">
        <v>24</v>
      </c>
      <c r="F110" s="5" t="s">
        <v>44</v>
      </c>
      <c r="G110" s="81"/>
      <c r="H110" s="19">
        <f>H111+H112+H113+H114</f>
        <v>3179.1000000000004</v>
      </c>
    </row>
    <row r="111" spans="1:8" s="35" customFormat="1" ht="15.75">
      <c r="A111" s="33"/>
      <c r="B111" s="172" t="s">
        <v>257</v>
      </c>
      <c r="C111" s="5">
        <v>871</v>
      </c>
      <c r="D111" s="5" t="s">
        <v>38</v>
      </c>
      <c r="E111" s="5" t="s">
        <v>24</v>
      </c>
      <c r="F111" s="5" t="s">
        <v>44</v>
      </c>
      <c r="G111" s="82" t="s">
        <v>279</v>
      </c>
      <c r="H111" s="19">
        <v>2159.9</v>
      </c>
    </row>
    <row r="112" spans="1:8" s="35" customFormat="1" ht="25.5">
      <c r="A112" s="33"/>
      <c r="B112" s="17" t="s">
        <v>260</v>
      </c>
      <c r="C112" s="5">
        <v>871</v>
      </c>
      <c r="D112" s="5" t="s">
        <v>38</v>
      </c>
      <c r="E112" s="5" t="s">
        <v>24</v>
      </c>
      <c r="F112" s="5" t="s">
        <v>44</v>
      </c>
      <c r="G112" s="81">
        <v>242</v>
      </c>
      <c r="H112" s="19">
        <v>9.4</v>
      </c>
    </row>
    <row r="113" spans="1:8" s="35" customFormat="1" ht="25.5">
      <c r="A113" s="33"/>
      <c r="B113" s="17" t="s">
        <v>259</v>
      </c>
      <c r="C113" s="5">
        <v>871</v>
      </c>
      <c r="D113" s="5" t="s">
        <v>38</v>
      </c>
      <c r="E113" s="5" t="s">
        <v>24</v>
      </c>
      <c r="F113" s="5" t="s">
        <v>44</v>
      </c>
      <c r="G113" s="81">
        <v>244</v>
      </c>
      <c r="H113" s="19">
        <v>888.9</v>
      </c>
    </row>
    <row r="114" spans="1:8" s="35" customFormat="1" ht="31.5">
      <c r="A114" s="33"/>
      <c r="B114" s="172" t="s">
        <v>262</v>
      </c>
      <c r="C114" s="5">
        <v>871</v>
      </c>
      <c r="D114" s="5" t="s">
        <v>38</v>
      </c>
      <c r="E114" s="5" t="s">
        <v>24</v>
      </c>
      <c r="F114" s="5" t="s">
        <v>44</v>
      </c>
      <c r="G114" s="81">
        <v>851</v>
      </c>
      <c r="H114" s="21">
        <v>120.9</v>
      </c>
    </row>
    <row r="115" spans="1:8" s="35" customFormat="1" ht="38.25">
      <c r="A115" s="33"/>
      <c r="B115" s="1" t="s">
        <v>46</v>
      </c>
      <c r="C115" s="5">
        <v>871</v>
      </c>
      <c r="D115" s="25" t="s">
        <v>38</v>
      </c>
      <c r="E115" s="25" t="s">
        <v>24</v>
      </c>
      <c r="F115" s="25" t="s">
        <v>292</v>
      </c>
      <c r="G115" s="85"/>
      <c r="H115" s="34">
        <f>H116</f>
        <v>21.2</v>
      </c>
    </row>
    <row r="116" spans="1:8" s="35" customFormat="1" ht="15.75">
      <c r="A116" s="33"/>
      <c r="B116" s="172" t="s">
        <v>257</v>
      </c>
      <c r="C116" s="5">
        <v>871</v>
      </c>
      <c r="D116" s="5" t="s">
        <v>38</v>
      </c>
      <c r="E116" s="5" t="s">
        <v>24</v>
      </c>
      <c r="F116" s="25" t="s">
        <v>292</v>
      </c>
      <c r="G116" s="82" t="s">
        <v>279</v>
      </c>
      <c r="H116" s="22">
        <v>21.2</v>
      </c>
    </row>
    <row r="117" spans="1:8" s="35" customFormat="1" ht="12.75">
      <c r="A117" s="125"/>
      <c r="B117" s="9" t="s">
        <v>97</v>
      </c>
      <c r="C117" s="5">
        <v>871</v>
      </c>
      <c r="D117" s="31" t="s">
        <v>38</v>
      </c>
      <c r="E117" s="31" t="s">
        <v>24</v>
      </c>
      <c r="F117" s="31" t="s">
        <v>98</v>
      </c>
      <c r="G117" s="92"/>
      <c r="H117" s="93">
        <f>H118</f>
        <v>547.7</v>
      </c>
    </row>
    <row r="118" spans="1:8" s="35" customFormat="1" ht="12.75">
      <c r="A118" s="6"/>
      <c r="B118" s="10" t="s">
        <v>45</v>
      </c>
      <c r="C118" s="5">
        <v>871</v>
      </c>
      <c r="D118" s="29" t="s">
        <v>38</v>
      </c>
      <c r="E118" s="29" t="s">
        <v>24</v>
      </c>
      <c r="F118" s="29" t="s">
        <v>99</v>
      </c>
      <c r="G118" s="91"/>
      <c r="H118" s="22">
        <f>H119+H120+H121</f>
        <v>547.7</v>
      </c>
    </row>
    <row r="119" spans="1:8" s="35" customFormat="1" ht="15.75">
      <c r="A119" s="6"/>
      <c r="B119" s="172" t="s">
        <v>257</v>
      </c>
      <c r="C119" s="5">
        <v>871</v>
      </c>
      <c r="D119" s="25" t="s">
        <v>38</v>
      </c>
      <c r="E119" s="25" t="s">
        <v>24</v>
      </c>
      <c r="F119" s="36" t="s">
        <v>99</v>
      </c>
      <c r="G119" s="82" t="s">
        <v>279</v>
      </c>
      <c r="H119" s="34">
        <v>530.7</v>
      </c>
    </row>
    <row r="120" spans="1:8" s="35" customFormat="1" ht="42" customHeight="1">
      <c r="A120" s="6"/>
      <c r="B120" s="10" t="s">
        <v>260</v>
      </c>
      <c r="C120" s="5">
        <v>871</v>
      </c>
      <c r="D120" s="25" t="s">
        <v>38</v>
      </c>
      <c r="E120" s="25" t="s">
        <v>24</v>
      </c>
      <c r="F120" s="36" t="s">
        <v>99</v>
      </c>
      <c r="G120" s="81">
        <v>242</v>
      </c>
      <c r="H120" s="34">
        <v>3.6</v>
      </c>
    </row>
    <row r="121" spans="1:8" s="35" customFormat="1" ht="25.5">
      <c r="A121" s="3"/>
      <c r="B121" s="10" t="s">
        <v>259</v>
      </c>
      <c r="C121" s="5">
        <v>871</v>
      </c>
      <c r="D121" s="25" t="s">
        <v>38</v>
      </c>
      <c r="E121" s="25" t="s">
        <v>24</v>
      </c>
      <c r="F121" s="36" t="s">
        <v>99</v>
      </c>
      <c r="G121" s="81">
        <v>244</v>
      </c>
      <c r="H121" s="34">
        <v>13.4</v>
      </c>
    </row>
    <row r="122" spans="1:8" s="35" customFormat="1" ht="40.5">
      <c r="A122" s="3"/>
      <c r="B122" s="183" t="s">
        <v>46</v>
      </c>
      <c r="C122" s="5">
        <v>871</v>
      </c>
      <c r="D122" s="184" t="s">
        <v>38</v>
      </c>
      <c r="E122" s="184" t="s">
        <v>24</v>
      </c>
      <c r="F122" s="25" t="s">
        <v>292</v>
      </c>
      <c r="G122" s="186"/>
      <c r="H122" s="187">
        <f>H123</f>
        <v>4.6</v>
      </c>
    </row>
    <row r="123" spans="1:8" s="35" customFormat="1" ht="15.75">
      <c r="A123" s="3"/>
      <c r="B123" s="172" t="s">
        <v>257</v>
      </c>
      <c r="C123" s="5">
        <v>871</v>
      </c>
      <c r="D123" s="5" t="s">
        <v>38</v>
      </c>
      <c r="E123" s="5" t="s">
        <v>24</v>
      </c>
      <c r="F123" s="25" t="s">
        <v>292</v>
      </c>
      <c r="G123" s="82" t="s">
        <v>279</v>
      </c>
      <c r="H123" s="22">
        <v>4.6</v>
      </c>
    </row>
    <row r="124" spans="1:8" s="35" customFormat="1" ht="13.5">
      <c r="A124" s="33"/>
      <c r="B124" s="188" t="s">
        <v>106</v>
      </c>
      <c r="C124" s="5">
        <v>871</v>
      </c>
      <c r="D124" s="184" t="s">
        <v>38</v>
      </c>
      <c r="E124" s="184" t="s">
        <v>24</v>
      </c>
      <c r="F124" s="185" t="s">
        <v>293</v>
      </c>
      <c r="G124" s="186"/>
      <c r="H124" s="187">
        <f>H125</f>
        <v>24.5</v>
      </c>
    </row>
    <row r="125" spans="1:8" s="35" customFormat="1" ht="15.75">
      <c r="A125" s="33"/>
      <c r="B125" s="172" t="s">
        <v>257</v>
      </c>
      <c r="C125" s="5">
        <v>871</v>
      </c>
      <c r="D125" s="5" t="s">
        <v>38</v>
      </c>
      <c r="E125" s="5" t="s">
        <v>24</v>
      </c>
      <c r="F125" s="185" t="s">
        <v>293</v>
      </c>
      <c r="G125" s="82" t="s">
        <v>279</v>
      </c>
      <c r="H125" s="22">
        <v>24.5</v>
      </c>
    </row>
    <row r="126" spans="1:8" s="35" customFormat="1" ht="51">
      <c r="A126" s="33"/>
      <c r="B126" s="208" t="s">
        <v>289</v>
      </c>
      <c r="C126" s="5">
        <v>871</v>
      </c>
      <c r="D126" s="5" t="s">
        <v>38</v>
      </c>
      <c r="E126" s="5" t="s">
        <v>24</v>
      </c>
      <c r="F126" s="36" t="s">
        <v>294</v>
      </c>
      <c r="G126" s="82"/>
      <c r="H126" s="22">
        <f>H127</f>
        <v>258.5</v>
      </c>
    </row>
    <row r="127" spans="1:8" ht="47.25">
      <c r="A127" s="8"/>
      <c r="B127" s="172" t="s">
        <v>261</v>
      </c>
      <c r="C127" s="5">
        <v>871</v>
      </c>
      <c r="D127" s="5" t="s">
        <v>38</v>
      </c>
      <c r="E127" s="5" t="s">
        <v>24</v>
      </c>
      <c r="F127" s="36" t="s">
        <v>294</v>
      </c>
      <c r="G127" s="82" t="s">
        <v>280</v>
      </c>
      <c r="H127" s="22">
        <v>258.5</v>
      </c>
    </row>
    <row r="128" spans="1:8" ht="14.25">
      <c r="A128" s="8"/>
      <c r="B128" s="7" t="s">
        <v>164</v>
      </c>
      <c r="C128" s="5">
        <v>871</v>
      </c>
      <c r="D128" s="32">
        <v>11</v>
      </c>
      <c r="E128" s="32"/>
      <c r="F128" s="31"/>
      <c r="G128" s="84"/>
      <c r="H128" s="18">
        <f>H129</f>
        <v>2599.7999999999997</v>
      </c>
    </row>
    <row r="129" spans="1:9" ht="12.75">
      <c r="A129" s="8"/>
      <c r="B129" s="9" t="s">
        <v>165</v>
      </c>
      <c r="C129" s="5">
        <v>871</v>
      </c>
      <c r="D129" s="4">
        <v>11</v>
      </c>
      <c r="E129" s="4" t="s">
        <v>24</v>
      </c>
      <c r="F129" s="4"/>
      <c r="G129" s="80"/>
      <c r="H129" s="18">
        <f>H130+H137</f>
        <v>2599.7999999999997</v>
      </c>
      <c r="I129" s="30"/>
    </row>
    <row r="130" spans="1:9" ht="12.75">
      <c r="A130" s="8"/>
      <c r="B130" s="10" t="s">
        <v>167</v>
      </c>
      <c r="C130" s="5">
        <v>871</v>
      </c>
      <c r="D130" s="5">
        <v>11</v>
      </c>
      <c r="E130" s="5" t="s">
        <v>24</v>
      </c>
      <c r="F130" s="11" t="s">
        <v>168</v>
      </c>
      <c r="G130" s="5"/>
      <c r="H130" s="22">
        <f>H131</f>
        <v>2581.1</v>
      </c>
      <c r="I130" s="30"/>
    </row>
    <row r="131" spans="1:9" ht="12.75">
      <c r="A131" s="8"/>
      <c r="B131" s="10" t="s">
        <v>45</v>
      </c>
      <c r="C131" s="5">
        <v>871</v>
      </c>
      <c r="D131" s="5">
        <v>11</v>
      </c>
      <c r="E131" s="5" t="s">
        <v>24</v>
      </c>
      <c r="F131" s="11" t="s">
        <v>169</v>
      </c>
      <c r="G131" s="5"/>
      <c r="H131" s="22">
        <f>SUM(H132:H136)</f>
        <v>2581.1</v>
      </c>
      <c r="I131" s="30"/>
    </row>
    <row r="132" spans="1:9" ht="15.75">
      <c r="A132" s="8"/>
      <c r="B132" s="172" t="s">
        <v>257</v>
      </c>
      <c r="C132" s="5">
        <v>871</v>
      </c>
      <c r="D132" s="5">
        <v>11</v>
      </c>
      <c r="E132" s="5" t="s">
        <v>24</v>
      </c>
      <c r="F132" s="11" t="s">
        <v>169</v>
      </c>
      <c r="G132" s="82" t="s">
        <v>279</v>
      </c>
      <c r="H132" s="19">
        <v>2243.2</v>
      </c>
      <c r="I132" s="30"/>
    </row>
    <row r="133" spans="1:9" ht="30">
      <c r="A133" s="8"/>
      <c r="B133" s="171" t="s">
        <v>258</v>
      </c>
      <c r="C133" s="5">
        <v>871</v>
      </c>
      <c r="D133" s="5">
        <v>11</v>
      </c>
      <c r="E133" s="5" t="s">
        <v>24</v>
      </c>
      <c r="F133" s="11" t="s">
        <v>169</v>
      </c>
      <c r="G133" s="81">
        <v>112</v>
      </c>
      <c r="H133" s="19">
        <v>3.2</v>
      </c>
      <c r="I133" s="30"/>
    </row>
    <row r="134" spans="1:9" ht="31.5">
      <c r="A134" s="8"/>
      <c r="B134" s="172" t="s">
        <v>260</v>
      </c>
      <c r="C134" s="5">
        <v>871</v>
      </c>
      <c r="D134" s="5">
        <v>11</v>
      </c>
      <c r="E134" s="5" t="s">
        <v>24</v>
      </c>
      <c r="F134" s="11" t="s">
        <v>169</v>
      </c>
      <c r="G134" s="81">
        <v>242</v>
      </c>
      <c r="H134" s="19">
        <v>5.6</v>
      </c>
      <c r="I134" s="30"/>
    </row>
    <row r="135" spans="1:9" ht="31.5">
      <c r="A135" s="8"/>
      <c r="B135" s="172" t="s">
        <v>259</v>
      </c>
      <c r="C135" s="5">
        <v>871</v>
      </c>
      <c r="D135" s="5">
        <v>11</v>
      </c>
      <c r="E135" s="5" t="s">
        <v>24</v>
      </c>
      <c r="F135" s="11" t="s">
        <v>169</v>
      </c>
      <c r="G135" s="81">
        <v>244</v>
      </c>
      <c r="H135" s="19">
        <v>327.8</v>
      </c>
      <c r="I135" s="30"/>
    </row>
    <row r="136" spans="1:9" ht="31.5">
      <c r="A136" s="8"/>
      <c r="B136" s="172" t="s">
        <v>262</v>
      </c>
      <c r="C136" s="5">
        <v>871</v>
      </c>
      <c r="D136" s="5">
        <v>11</v>
      </c>
      <c r="E136" s="5" t="s">
        <v>24</v>
      </c>
      <c r="F136" s="11" t="s">
        <v>169</v>
      </c>
      <c r="G136" s="81">
        <v>851</v>
      </c>
      <c r="H136" s="21">
        <v>1.3</v>
      </c>
      <c r="I136" s="30"/>
    </row>
    <row r="137" spans="1:9" ht="38.25">
      <c r="A137" s="8"/>
      <c r="B137" s="1" t="s">
        <v>46</v>
      </c>
      <c r="C137" s="5">
        <v>871</v>
      </c>
      <c r="D137" s="5">
        <v>11</v>
      </c>
      <c r="E137" s="5" t="s">
        <v>24</v>
      </c>
      <c r="F137" s="25" t="s">
        <v>292</v>
      </c>
      <c r="G137" s="85"/>
      <c r="H137" s="34">
        <f>H138</f>
        <v>18.7</v>
      </c>
      <c r="I137" s="30"/>
    </row>
    <row r="138" spans="1:9" ht="15.75">
      <c r="A138" s="8"/>
      <c r="B138" s="172" t="s">
        <v>257</v>
      </c>
      <c r="C138" s="5">
        <v>871</v>
      </c>
      <c r="D138" s="5">
        <v>11</v>
      </c>
      <c r="E138" s="5" t="s">
        <v>24</v>
      </c>
      <c r="F138" s="25" t="s">
        <v>292</v>
      </c>
      <c r="G138" s="82" t="s">
        <v>279</v>
      </c>
      <c r="H138" s="22">
        <v>18.7</v>
      </c>
      <c r="I138" s="30"/>
    </row>
    <row r="139" spans="1:9" ht="37.5">
      <c r="A139" s="125">
        <v>2</v>
      </c>
      <c r="B139" s="124" t="s">
        <v>170</v>
      </c>
      <c r="C139" s="126">
        <v>872</v>
      </c>
      <c r="D139" s="127"/>
      <c r="E139" s="127"/>
      <c r="F139" s="128"/>
      <c r="G139" s="128"/>
      <c r="H139" s="129">
        <f>H140</f>
        <v>363.7</v>
      </c>
      <c r="I139" s="30"/>
    </row>
    <row r="140" spans="1:9" ht="14.25">
      <c r="A140" s="8"/>
      <c r="B140" s="7" t="s">
        <v>23</v>
      </c>
      <c r="C140" s="4">
        <v>872</v>
      </c>
      <c r="D140" s="4" t="s">
        <v>24</v>
      </c>
      <c r="E140" s="11"/>
      <c r="F140" s="29"/>
      <c r="G140" s="81"/>
      <c r="H140" s="19">
        <f>H141+H148</f>
        <v>363.7</v>
      </c>
      <c r="I140" s="30"/>
    </row>
    <row r="141" spans="1:8" ht="38.25">
      <c r="A141" s="6"/>
      <c r="B141" s="130" t="s">
        <v>171</v>
      </c>
      <c r="C141" s="4">
        <v>872</v>
      </c>
      <c r="D141" s="4" t="s">
        <v>24</v>
      </c>
      <c r="E141" s="16" t="s">
        <v>25</v>
      </c>
      <c r="F141" s="4" t="s">
        <v>22</v>
      </c>
      <c r="G141" s="4" t="s">
        <v>20</v>
      </c>
      <c r="H141" s="18">
        <f>H142</f>
        <v>243.7</v>
      </c>
    </row>
    <row r="142" spans="1:8" ht="38.25">
      <c r="A142" s="3"/>
      <c r="B142" s="10" t="s">
        <v>26</v>
      </c>
      <c r="C142" s="5">
        <v>872</v>
      </c>
      <c r="D142" s="11" t="s">
        <v>24</v>
      </c>
      <c r="E142" s="11" t="s">
        <v>25</v>
      </c>
      <c r="F142" s="5" t="s">
        <v>27</v>
      </c>
      <c r="G142" s="5" t="s">
        <v>20</v>
      </c>
      <c r="H142" s="19">
        <f>H143</f>
        <v>243.7</v>
      </c>
    </row>
    <row r="143" spans="1:8" ht="12.75">
      <c r="A143" s="3"/>
      <c r="B143" s="10" t="s">
        <v>28</v>
      </c>
      <c r="C143" s="5">
        <v>872</v>
      </c>
      <c r="D143" s="11" t="s">
        <v>24</v>
      </c>
      <c r="E143" s="11" t="s">
        <v>25</v>
      </c>
      <c r="F143" s="5" t="s">
        <v>29</v>
      </c>
      <c r="G143" s="5" t="s">
        <v>20</v>
      </c>
      <c r="H143" s="19">
        <f>SUM(H144:H147)</f>
        <v>243.7</v>
      </c>
    </row>
    <row r="144" spans="1:8" ht="15">
      <c r="A144" s="3"/>
      <c r="B144" s="171" t="s">
        <v>257</v>
      </c>
      <c r="C144" s="5">
        <v>872</v>
      </c>
      <c r="D144" s="11" t="s">
        <v>24</v>
      </c>
      <c r="E144" s="11" t="s">
        <v>25</v>
      </c>
      <c r="F144" s="5" t="s">
        <v>29</v>
      </c>
      <c r="G144" s="81">
        <v>121</v>
      </c>
      <c r="H144" s="44">
        <v>235.7</v>
      </c>
    </row>
    <row r="145" spans="1:8" ht="30">
      <c r="A145" s="3"/>
      <c r="B145" s="171" t="s">
        <v>258</v>
      </c>
      <c r="C145" s="5">
        <v>872</v>
      </c>
      <c r="D145" s="11" t="s">
        <v>24</v>
      </c>
      <c r="E145" s="11" t="s">
        <v>25</v>
      </c>
      <c r="F145" s="5" t="s">
        <v>29</v>
      </c>
      <c r="G145" s="81">
        <v>122</v>
      </c>
      <c r="H145" s="44">
        <v>0.6</v>
      </c>
    </row>
    <row r="146" spans="1:8" ht="31.5">
      <c r="A146" s="3"/>
      <c r="B146" s="172" t="s">
        <v>260</v>
      </c>
      <c r="C146" s="5">
        <v>872</v>
      </c>
      <c r="D146" s="11" t="s">
        <v>24</v>
      </c>
      <c r="E146" s="11" t="s">
        <v>25</v>
      </c>
      <c r="F146" s="5" t="s">
        <v>29</v>
      </c>
      <c r="G146" s="81">
        <v>242</v>
      </c>
      <c r="H146" s="19">
        <v>5.8</v>
      </c>
    </row>
    <row r="147" spans="1:8" ht="30">
      <c r="A147" s="3"/>
      <c r="B147" s="171" t="s">
        <v>259</v>
      </c>
      <c r="C147" s="5">
        <v>872</v>
      </c>
      <c r="D147" s="11" t="s">
        <v>24</v>
      </c>
      <c r="E147" s="11" t="s">
        <v>25</v>
      </c>
      <c r="F147" s="5" t="s">
        <v>29</v>
      </c>
      <c r="G147" s="81">
        <v>244</v>
      </c>
      <c r="H147" s="19">
        <v>1.6</v>
      </c>
    </row>
    <row r="148" spans="1:8" ht="12.75">
      <c r="A148" s="3"/>
      <c r="B148" s="9" t="s">
        <v>41</v>
      </c>
      <c r="C148" s="5">
        <v>872</v>
      </c>
      <c r="D148" s="4" t="s">
        <v>24</v>
      </c>
      <c r="E148" s="4">
        <v>13</v>
      </c>
      <c r="F148" s="5"/>
      <c r="G148" s="81"/>
      <c r="H148" s="19">
        <f>H149</f>
        <v>120</v>
      </c>
    </row>
    <row r="149" spans="1:8" ht="25.5">
      <c r="A149" s="3"/>
      <c r="B149" s="111" t="s">
        <v>271</v>
      </c>
      <c r="C149" s="5">
        <v>872</v>
      </c>
      <c r="D149" s="4" t="s">
        <v>24</v>
      </c>
      <c r="E149" s="4">
        <v>13</v>
      </c>
      <c r="F149" s="4" t="s">
        <v>272</v>
      </c>
      <c r="G149" s="177"/>
      <c r="H149" s="18">
        <f>H150</f>
        <v>120</v>
      </c>
    </row>
    <row r="150" spans="1:8" ht="12.75">
      <c r="A150" s="3"/>
      <c r="B150" s="10" t="s">
        <v>105</v>
      </c>
      <c r="C150" s="5">
        <v>872</v>
      </c>
      <c r="D150" s="5" t="s">
        <v>24</v>
      </c>
      <c r="E150" s="5">
        <v>13</v>
      </c>
      <c r="F150" s="5" t="s">
        <v>104</v>
      </c>
      <c r="G150" s="82"/>
      <c r="H150" s="19">
        <f>H151</f>
        <v>120</v>
      </c>
    </row>
    <row r="151" spans="1:8" ht="31.5">
      <c r="A151" s="3"/>
      <c r="B151" s="172" t="s">
        <v>259</v>
      </c>
      <c r="C151" s="5">
        <v>872</v>
      </c>
      <c r="D151" s="5" t="s">
        <v>24</v>
      </c>
      <c r="E151" s="5">
        <v>13</v>
      </c>
      <c r="F151" s="5" t="s">
        <v>104</v>
      </c>
      <c r="G151" s="82" t="s">
        <v>270</v>
      </c>
      <c r="H151" s="19">
        <v>120</v>
      </c>
    </row>
    <row r="152" spans="4:9" ht="12.75">
      <c r="D152"/>
      <c r="E152"/>
      <c r="F152"/>
      <c r="G152"/>
      <c r="H152" s="87">
        <f>H139+H8</f>
        <v>20073.899999999998</v>
      </c>
      <c r="I152" s="30"/>
    </row>
    <row r="153" spans="4:9" ht="12.75">
      <c r="D153"/>
      <c r="E153"/>
      <c r="F153"/>
      <c r="G153"/>
      <c r="H153"/>
      <c r="I153" s="30"/>
    </row>
    <row r="154" spans="4:8" ht="12.75">
      <c r="D154"/>
      <c r="E154"/>
      <c r="F154"/>
      <c r="G154" s="95" t="s">
        <v>24</v>
      </c>
      <c r="H154" s="77">
        <f>H9+H140</f>
        <v>6001.499999999999</v>
      </c>
    </row>
    <row r="155" spans="4:8" ht="12.75">
      <c r="D155"/>
      <c r="E155"/>
      <c r="F155"/>
      <c r="G155" s="95" t="s">
        <v>30</v>
      </c>
      <c r="H155" s="77">
        <f>H49</f>
        <v>150.9</v>
      </c>
    </row>
    <row r="156" spans="4:8" ht="12.75">
      <c r="D156"/>
      <c r="E156"/>
      <c r="F156"/>
      <c r="G156" s="95" t="s">
        <v>25</v>
      </c>
      <c r="H156" s="77">
        <f>H55</f>
        <v>45.5</v>
      </c>
    </row>
    <row r="157" spans="4:8" ht="12.75">
      <c r="D157"/>
      <c r="E157"/>
      <c r="F157"/>
      <c r="G157" s="95" t="s">
        <v>32</v>
      </c>
      <c r="H157" s="77">
        <f>H62</f>
        <v>967.7</v>
      </c>
    </row>
    <row r="158" spans="4:8" ht="12.75">
      <c r="D158"/>
      <c r="E158"/>
      <c r="F158"/>
      <c r="G158" s="95" t="s">
        <v>33</v>
      </c>
      <c r="H158" s="77">
        <f>H72</f>
        <v>6162.900000000001</v>
      </c>
    </row>
    <row r="159" spans="4:8" ht="12.75">
      <c r="D159"/>
      <c r="E159"/>
      <c r="F159"/>
      <c r="G159" s="95" t="s">
        <v>37</v>
      </c>
      <c r="H159" s="77">
        <f>H98</f>
        <v>110</v>
      </c>
    </row>
    <row r="160" spans="4:8" ht="12.75">
      <c r="D160"/>
      <c r="E160"/>
      <c r="F160"/>
      <c r="G160" s="95" t="s">
        <v>38</v>
      </c>
      <c r="H160" s="77">
        <f>H107</f>
        <v>4035.6</v>
      </c>
    </row>
    <row r="161" spans="4:8" ht="12.75">
      <c r="D161"/>
      <c r="E161"/>
      <c r="F161"/>
      <c r="G161" s="95" t="s">
        <v>166</v>
      </c>
      <c r="H161" s="77">
        <f>H128</f>
        <v>2599.7999999999997</v>
      </c>
    </row>
    <row r="162" spans="4:8" ht="12.75">
      <c r="D162"/>
      <c r="E162"/>
      <c r="F162"/>
      <c r="G162"/>
      <c r="H162" s="109">
        <f>SUM(H154:H161)</f>
        <v>20073.899999999998</v>
      </c>
    </row>
    <row r="163" ht="12.75">
      <c r="H163" s="30"/>
    </row>
    <row r="164" ht="12.75">
      <c r="H164" s="30"/>
    </row>
    <row r="165" ht="12.75">
      <c r="H165" s="30"/>
    </row>
    <row r="166" ht="12.75">
      <c r="H166" s="30"/>
    </row>
    <row r="167" ht="12.75">
      <c r="H167" s="30"/>
    </row>
    <row r="168" ht="12.75">
      <c r="H168" s="30"/>
    </row>
    <row r="169" ht="12.75">
      <c r="H169" s="30"/>
    </row>
    <row r="170" ht="12.75">
      <c r="H170" s="30"/>
    </row>
    <row r="171" ht="12.75">
      <c r="H171" s="30"/>
    </row>
    <row r="172" ht="12.75">
      <c r="H172" s="30"/>
    </row>
    <row r="173" ht="12.75">
      <c r="H173" s="30"/>
    </row>
    <row r="174" ht="12.75">
      <c r="H174" s="30"/>
    </row>
    <row r="175" ht="12.75">
      <c r="H175" s="30"/>
    </row>
    <row r="176" ht="12.75">
      <c r="H176" s="30"/>
    </row>
    <row r="177" ht="12.75">
      <c r="H177" s="30"/>
    </row>
    <row r="178" ht="12.75">
      <c r="H178" s="30"/>
    </row>
    <row r="179" ht="12.75">
      <c r="H179" s="30"/>
    </row>
    <row r="180" ht="12.75">
      <c r="H180" s="30"/>
    </row>
    <row r="181" ht="12.75">
      <c r="H181" s="30"/>
    </row>
    <row r="182" ht="12.75">
      <c r="H182" s="30"/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  <row r="187" ht="12.75">
      <c r="H187" s="30"/>
    </row>
    <row r="188" ht="12.75">
      <c r="H188" s="30"/>
    </row>
    <row r="189" ht="12.75">
      <c r="H189" s="30"/>
    </row>
    <row r="190" ht="12.75">
      <c r="H190" s="30"/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  <row r="208" ht="12.75">
      <c r="H208" s="30"/>
    </row>
    <row r="209" ht="12.75">
      <c r="H209" s="30"/>
    </row>
    <row r="210" ht="12.75">
      <c r="H210" s="30"/>
    </row>
    <row r="211" ht="12.75">
      <c r="H211" s="30"/>
    </row>
    <row r="212" ht="12.75">
      <c r="H212" s="30"/>
    </row>
    <row r="213" ht="12.75">
      <c r="H213" s="30"/>
    </row>
    <row r="214" ht="12.75">
      <c r="H214" s="30"/>
    </row>
    <row r="215" ht="12.75">
      <c r="H215" s="30"/>
    </row>
    <row r="216" ht="12.75">
      <c r="H216" s="30"/>
    </row>
    <row r="217" ht="12.75">
      <c r="H217" s="30"/>
    </row>
    <row r="218" ht="12.75">
      <c r="H218" s="30"/>
    </row>
    <row r="219" ht="12.75">
      <c r="H219" s="30"/>
    </row>
    <row r="220" ht="12.75">
      <c r="H220" s="30"/>
    </row>
    <row r="221" ht="12.75">
      <c r="H221" s="30"/>
    </row>
    <row r="222" ht="12.75">
      <c r="H222" s="30"/>
    </row>
    <row r="223" ht="12.75">
      <c r="H223" s="30"/>
    </row>
    <row r="224" ht="12.75">
      <c r="H224" s="30"/>
    </row>
    <row r="225" ht="12.75">
      <c r="H225" s="30"/>
    </row>
    <row r="226" ht="12.75">
      <c r="H226" s="30"/>
    </row>
    <row r="227" ht="12.75">
      <c r="H227" s="30"/>
    </row>
    <row r="228" ht="12.75">
      <c r="H228" s="30"/>
    </row>
    <row r="229" ht="12.75">
      <c r="H229" s="30"/>
    </row>
    <row r="230" ht="12.75">
      <c r="H230" s="30"/>
    </row>
    <row r="231" ht="12.75">
      <c r="H231" s="30"/>
    </row>
    <row r="232" ht="12.75">
      <c r="H232" s="30"/>
    </row>
    <row r="233" ht="12.75">
      <c r="H233" s="30"/>
    </row>
    <row r="234" ht="12.75">
      <c r="H234" s="30"/>
    </row>
    <row r="235" ht="12.75">
      <c r="H235" s="30"/>
    </row>
    <row r="236" ht="12.75">
      <c r="H236" s="30"/>
    </row>
    <row r="237" ht="12.75">
      <c r="H237" s="30"/>
    </row>
    <row r="238" ht="12.75">
      <c r="H238" s="30"/>
    </row>
    <row r="239" ht="12.75">
      <c r="H239" s="30"/>
    </row>
    <row r="240" ht="12.75">
      <c r="H240" s="30"/>
    </row>
    <row r="241" ht="12.75">
      <c r="H241" s="30"/>
    </row>
    <row r="242" ht="12.75">
      <c r="H242" s="30"/>
    </row>
    <row r="243" ht="12.75">
      <c r="H243" s="30"/>
    </row>
    <row r="244" ht="12.75">
      <c r="H244" s="30"/>
    </row>
    <row r="245" ht="12.75">
      <c r="H245" s="30"/>
    </row>
    <row r="246" ht="12.75">
      <c r="H246" s="30"/>
    </row>
    <row r="247" ht="12.75">
      <c r="H247" s="30"/>
    </row>
    <row r="248" ht="12.75">
      <c r="H248" s="30"/>
    </row>
    <row r="249" ht="12.75">
      <c r="H249" s="30"/>
    </row>
    <row r="250" ht="12.75">
      <c r="H250" s="30"/>
    </row>
    <row r="251" ht="12.75">
      <c r="H251" s="30"/>
    </row>
    <row r="252" ht="12.75">
      <c r="H252" s="30"/>
    </row>
    <row r="253" ht="12.75">
      <c r="H253" s="30"/>
    </row>
    <row r="254" ht="12.75">
      <c r="H254" s="30"/>
    </row>
    <row r="255" ht="12.75">
      <c r="H255" s="30"/>
    </row>
    <row r="256" ht="12.75">
      <c r="H256" s="30"/>
    </row>
    <row r="257" ht="12.75">
      <c r="H257" s="30"/>
    </row>
    <row r="258" ht="12.75">
      <c r="H258" s="30"/>
    </row>
    <row r="259" ht="12.75">
      <c r="H259" s="30"/>
    </row>
    <row r="260" ht="12.75">
      <c r="H260" s="30"/>
    </row>
    <row r="261" ht="12.75">
      <c r="H261" s="30"/>
    </row>
    <row r="262" ht="12.75">
      <c r="H262" s="30"/>
    </row>
    <row r="263" ht="12.75">
      <c r="H263" s="30"/>
    </row>
    <row r="264" ht="12.75">
      <c r="H264" s="30"/>
    </row>
    <row r="265" ht="12.75">
      <c r="H265" s="30"/>
    </row>
    <row r="266" ht="12.75">
      <c r="H266" s="30"/>
    </row>
    <row r="267" ht="12.75">
      <c r="H267" s="30"/>
    </row>
    <row r="268" ht="12.75">
      <c r="H268" s="30"/>
    </row>
    <row r="269" ht="12.75">
      <c r="H269" s="30"/>
    </row>
    <row r="270" ht="12.75">
      <c r="H270" s="30"/>
    </row>
    <row r="271" ht="12.75">
      <c r="H271" s="30"/>
    </row>
    <row r="272" ht="12.75">
      <c r="H272" s="30"/>
    </row>
    <row r="273" ht="12.75">
      <c r="H273" s="30"/>
    </row>
    <row r="274" ht="12.75">
      <c r="H274" s="30"/>
    </row>
    <row r="275" ht="12.75">
      <c r="H275" s="30"/>
    </row>
    <row r="276" ht="12.75">
      <c r="H276" s="30"/>
    </row>
    <row r="277" ht="12.75">
      <c r="H277" s="30"/>
    </row>
    <row r="278" ht="12.75">
      <c r="H278" s="30"/>
    </row>
    <row r="279" ht="12.75">
      <c r="H279" s="30"/>
    </row>
    <row r="280" ht="12.75">
      <c r="H280" s="30"/>
    </row>
    <row r="281" ht="12.75">
      <c r="H281" s="30"/>
    </row>
    <row r="282" ht="12.75">
      <c r="H282" s="30"/>
    </row>
    <row r="283" ht="12.75">
      <c r="H283" s="30"/>
    </row>
    <row r="284" ht="12.75">
      <c r="H284" s="30"/>
    </row>
    <row r="285" ht="12.75">
      <c r="H285" s="30"/>
    </row>
    <row r="286" ht="12.75">
      <c r="H286" s="30"/>
    </row>
    <row r="287" ht="12.75">
      <c r="H287" s="30"/>
    </row>
    <row r="288" ht="12.75">
      <c r="H288" s="30"/>
    </row>
    <row r="289" ht="12.75">
      <c r="H289" s="30"/>
    </row>
  </sheetData>
  <sheetProtection/>
  <mergeCells count="5">
    <mergeCell ref="F1:H1"/>
    <mergeCell ref="C2:H2"/>
    <mergeCell ref="A5:H5"/>
    <mergeCell ref="A4:H4"/>
    <mergeCell ref="E3:H3"/>
  </mergeCells>
  <printOptions/>
  <pageMargins left="0.69" right="0.26" top="0.33" bottom="0.32" header="0.28" footer="0.17"/>
  <pageSetup horizontalDpi="600" verticalDpi="600" orientation="portrait" paperSize="9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I225"/>
  <sheetViews>
    <sheetView zoomScalePageLayoutView="0" workbookViewId="0" topLeftCell="A1">
      <selection activeCell="E3" sqref="E3:H3"/>
    </sheetView>
  </sheetViews>
  <sheetFormatPr defaultColWidth="9.140625" defaultRowHeight="12.75"/>
  <cols>
    <col min="1" max="1" width="4.8515625" style="2" customWidth="1"/>
    <col min="2" max="2" width="52.28125" style="2" customWidth="1"/>
    <col min="3" max="3" width="4.7109375" style="2" customWidth="1"/>
    <col min="4" max="4" width="4.57421875" style="2" customWidth="1"/>
    <col min="5" max="5" width="3.7109375" style="2" customWidth="1"/>
    <col min="6" max="6" width="9.28125" style="2" customWidth="1"/>
    <col min="7" max="7" width="5.28125" style="2" customWidth="1"/>
    <col min="8" max="8" width="10.28125" style="2" customWidth="1"/>
    <col min="9" max="16384" width="9.140625" style="2" customWidth="1"/>
  </cols>
  <sheetData>
    <row r="1" ht="12.75">
      <c r="F1" s="2" t="s">
        <v>172</v>
      </c>
    </row>
    <row r="2" spans="3:8" ht="51" customHeight="1">
      <c r="C2" s="257" t="s">
        <v>318</v>
      </c>
      <c r="D2" s="257"/>
      <c r="E2" s="257"/>
      <c r="F2" s="257"/>
      <c r="G2" s="257"/>
      <c r="H2" s="257"/>
    </row>
    <row r="3" spans="5:8" ht="12.75">
      <c r="E3" s="256" t="s">
        <v>351</v>
      </c>
      <c r="F3" s="256"/>
      <c r="G3" s="256"/>
      <c r="H3" s="256"/>
    </row>
    <row r="4" spans="1:9" ht="15.75">
      <c r="A4" s="267" t="s">
        <v>157</v>
      </c>
      <c r="B4" s="267"/>
      <c r="C4" s="267"/>
      <c r="D4" s="267"/>
      <c r="E4" s="267"/>
      <c r="F4" s="267"/>
      <c r="G4" s="267"/>
      <c r="H4" s="267"/>
      <c r="I4" s="267"/>
    </row>
    <row r="5" spans="1:8" ht="15.75">
      <c r="A5" s="267" t="s">
        <v>336</v>
      </c>
      <c r="B5" s="267"/>
      <c r="C5" s="267"/>
      <c r="D5" s="267"/>
      <c r="E5" s="267"/>
      <c r="F5" s="267"/>
      <c r="G5" s="267"/>
      <c r="H5" s="267"/>
    </row>
    <row r="6" ht="12.75">
      <c r="H6" s="2" t="s">
        <v>48</v>
      </c>
    </row>
    <row r="7" spans="1:9" ht="72" customHeight="1">
      <c r="A7" s="12" t="s">
        <v>15</v>
      </c>
      <c r="B7" s="97" t="s">
        <v>16</v>
      </c>
      <c r="C7" s="12" t="s">
        <v>47</v>
      </c>
      <c r="D7" s="12" t="s">
        <v>17</v>
      </c>
      <c r="E7" s="12" t="s">
        <v>49</v>
      </c>
      <c r="F7" s="12" t="s">
        <v>18</v>
      </c>
      <c r="G7" s="12" t="s">
        <v>19</v>
      </c>
      <c r="H7" s="96" t="s">
        <v>281</v>
      </c>
      <c r="I7" s="96" t="s">
        <v>333</v>
      </c>
    </row>
    <row r="8" spans="1:9" ht="22.5" customHeight="1">
      <c r="A8" s="39">
        <v>1</v>
      </c>
      <c r="B8" s="40" t="s">
        <v>158</v>
      </c>
      <c r="C8" s="42">
        <v>871</v>
      </c>
      <c r="D8" s="42" t="s">
        <v>21</v>
      </c>
      <c r="E8" s="42" t="s">
        <v>21</v>
      </c>
      <c r="F8" s="42" t="s">
        <v>22</v>
      </c>
      <c r="G8" s="42" t="s">
        <v>20</v>
      </c>
      <c r="H8" s="43">
        <f>H9+H38+H43+H47+H63+H68+H85+H94</f>
        <v>17654.899999999998</v>
      </c>
      <c r="I8" s="43">
        <f>I9+I38+I43+I47+I63+I68+I85+I94</f>
        <v>18259</v>
      </c>
    </row>
    <row r="9" spans="1:9" ht="14.25">
      <c r="A9" s="6"/>
      <c r="B9" s="7" t="s">
        <v>23</v>
      </c>
      <c r="C9" s="5">
        <v>871</v>
      </c>
      <c r="D9" s="4" t="s">
        <v>24</v>
      </c>
      <c r="E9" s="4" t="s">
        <v>21</v>
      </c>
      <c r="F9" s="4" t="s">
        <v>22</v>
      </c>
      <c r="G9" s="80" t="s">
        <v>20</v>
      </c>
      <c r="H9" s="18">
        <f>H10+H25+H28</f>
        <v>5485.799999999999</v>
      </c>
      <c r="I9" s="18">
        <f>I10+I25+I28</f>
        <v>5545.699999999999</v>
      </c>
    </row>
    <row r="10" spans="1:9" ht="38.25">
      <c r="A10" s="3"/>
      <c r="B10" s="9" t="s">
        <v>31</v>
      </c>
      <c r="C10" s="5">
        <v>871</v>
      </c>
      <c r="D10" s="4" t="s">
        <v>24</v>
      </c>
      <c r="E10" s="4" t="s">
        <v>32</v>
      </c>
      <c r="F10" s="4" t="s">
        <v>22</v>
      </c>
      <c r="G10" s="80" t="s">
        <v>20</v>
      </c>
      <c r="H10" s="20">
        <f>H11+H21</f>
        <v>4242.4</v>
      </c>
      <c r="I10" s="20">
        <f>I11+I21</f>
        <v>4298.799999999999</v>
      </c>
    </row>
    <row r="11" spans="1:9" ht="38.25">
      <c r="A11" s="3"/>
      <c r="B11" s="10" t="s">
        <v>26</v>
      </c>
      <c r="C11" s="5">
        <v>871</v>
      </c>
      <c r="D11" s="5" t="s">
        <v>24</v>
      </c>
      <c r="E11" s="5" t="s">
        <v>32</v>
      </c>
      <c r="F11" s="5" t="s">
        <v>27</v>
      </c>
      <c r="G11" s="81" t="s">
        <v>20</v>
      </c>
      <c r="H11" s="21">
        <f>H12+H19</f>
        <v>4209.9</v>
      </c>
      <c r="I11" s="21">
        <f>I12+I19</f>
        <v>4266.299999999999</v>
      </c>
    </row>
    <row r="12" spans="1:9" ht="12.75">
      <c r="A12" s="6"/>
      <c r="B12" s="213" t="s">
        <v>28</v>
      </c>
      <c r="C12" s="5">
        <v>871</v>
      </c>
      <c r="D12" s="4" t="s">
        <v>24</v>
      </c>
      <c r="E12" s="4" t="s">
        <v>32</v>
      </c>
      <c r="F12" s="4" t="s">
        <v>29</v>
      </c>
      <c r="G12" s="80" t="s">
        <v>20</v>
      </c>
      <c r="H12" s="20">
        <f>SUM(H13:H18)</f>
        <v>3552.9</v>
      </c>
      <c r="I12" s="20">
        <f>SUM(I13:I18)</f>
        <v>3609.2999999999997</v>
      </c>
    </row>
    <row r="13" spans="1:9" ht="15">
      <c r="A13" s="3"/>
      <c r="B13" s="171" t="s">
        <v>257</v>
      </c>
      <c r="C13" s="5">
        <v>871</v>
      </c>
      <c r="D13" s="5" t="s">
        <v>24</v>
      </c>
      <c r="E13" s="5" t="s">
        <v>32</v>
      </c>
      <c r="F13" s="5" t="s">
        <v>29</v>
      </c>
      <c r="G13" s="81">
        <v>121</v>
      </c>
      <c r="H13" s="21">
        <v>2787.3</v>
      </c>
      <c r="I13" s="21">
        <v>2787.3</v>
      </c>
    </row>
    <row r="14" spans="1:9" ht="30">
      <c r="A14" s="3"/>
      <c r="B14" s="171" t="s">
        <v>258</v>
      </c>
      <c r="C14" s="5">
        <v>871</v>
      </c>
      <c r="D14" s="5" t="s">
        <v>24</v>
      </c>
      <c r="E14" s="5" t="s">
        <v>32</v>
      </c>
      <c r="F14" s="5" t="s">
        <v>29</v>
      </c>
      <c r="G14" s="81">
        <v>122</v>
      </c>
      <c r="H14" s="21"/>
      <c r="I14" s="21"/>
    </row>
    <row r="15" spans="1:9" ht="31.5">
      <c r="A15" s="3"/>
      <c r="B15" s="172" t="s">
        <v>260</v>
      </c>
      <c r="C15" s="5">
        <v>871</v>
      </c>
      <c r="D15" s="5" t="s">
        <v>24</v>
      </c>
      <c r="E15" s="5" t="s">
        <v>32</v>
      </c>
      <c r="F15" s="5" t="s">
        <v>29</v>
      </c>
      <c r="G15" s="81">
        <v>242</v>
      </c>
      <c r="H15" s="21">
        <v>393</v>
      </c>
      <c r="I15" s="21">
        <v>422</v>
      </c>
    </row>
    <row r="16" spans="1:9" ht="25.5">
      <c r="A16" s="6"/>
      <c r="B16" s="10" t="s">
        <v>259</v>
      </c>
      <c r="C16" s="5">
        <v>871</v>
      </c>
      <c r="D16" s="5" t="s">
        <v>24</v>
      </c>
      <c r="E16" s="5" t="s">
        <v>32</v>
      </c>
      <c r="F16" s="5" t="s">
        <v>29</v>
      </c>
      <c r="G16" s="81">
        <v>244</v>
      </c>
      <c r="H16" s="21">
        <v>345.8</v>
      </c>
      <c r="I16" s="21">
        <v>373.2</v>
      </c>
    </row>
    <row r="17" spans="1:9" ht="31.5">
      <c r="A17" s="3"/>
      <c r="B17" s="172" t="s">
        <v>262</v>
      </c>
      <c r="C17" s="5">
        <v>871</v>
      </c>
      <c r="D17" s="5" t="s">
        <v>24</v>
      </c>
      <c r="E17" s="5" t="s">
        <v>32</v>
      </c>
      <c r="F17" s="5" t="s">
        <v>29</v>
      </c>
      <c r="G17" s="81">
        <v>851</v>
      </c>
      <c r="H17" s="21">
        <v>3.6</v>
      </c>
      <c r="I17" s="21">
        <v>3.6</v>
      </c>
    </row>
    <row r="18" spans="1:9" ht="15.75">
      <c r="A18" s="3"/>
      <c r="B18" s="172" t="s">
        <v>263</v>
      </c>
      <c r="C18" s="5">
        <v>871</v>
      </c>
      <c r="D18" s="5" t="s">
        <v>24</v>
      </c>
      <c r="E18" s="5" t="s">
        <v>32</v>
      </c>
      <c r="F18" s="5" t="s">
        <v>29</v>
      </c>
      <c r="G18" s="81">
        <v>852</v>
      </c>
      <c r="H18" s="21">
        <v>23.2</v>
      </c>
      <c r="I18" s="21">
        <v>23.2</v>
      </c>
    </row>
    <row r="19" spans="1:9" ht="12.75">
      <c r="A19" s="3"/>
      <c r="B19" s="213" t="s">
        <v>159</v>
      </c>
      <c r="C19" s="5">
        <v>871</v>
      </c>
      <c r="D19" s="4" t="s">
        <v>24</v>
      </c>
      <c r="E19" s="4" t="s">
        <v>32</v>
      </c>
      <c r="F19" s="4" t="s">
        <v>160</v>
      </c>
      <c r="G19" s="80"/>
      <c r="H19" s="20">
        <f>H20</f>
        <v>657</v>
      </c>
      <c r="I19" s="20">
        <f>I20</f>
        <v>657</v>
      </c>
    </row>
    <row r="20" spans="1:9" ht="15">
      <c r="A20" s="3"/>
      <c r="B20" s="171" t="s">
        <v>257</v>
      </c>
      <c r="C20" s="5">
        <v>871</v>
      </c>
      <c r="D20" s="5" t="s">
        <v>24</v>
      </c>
      <c r="E20" s="5" t="s">
        <v>32</v>
      </c>
      <c r="F20" s="5" t="s">
        <v>160</v>
      </c>
      <c r="G20" s="81">
        <v>121</v>
      </c>
      <c r="H20" s="21">
        <v>657</v>
      </c>
      <c r="I20" s="21">
        <v>657</v>
      </c>
    </row>
    <row r="21" spans="1:9" ht="12.75">
      <c r="A21" s="3"/>
      <c r="B21" s="9" t="s">
        <v>148</v>
      </c>
      <c r="C21" s="5">
        <v>871</v>
      </c>
      <c r="D21" s="4" t="s">
        <v>24</v>
      </c>
      <c r="E21" s="4" t="s">
        <v>32</v>
      </c>
      <c r="F21" s="4" t="s">
        <v>147</v>
      </c>
      <c r="G21" s="80"/>
      <c r="H21" s="20">
        <f aca="true" t="shared" si="0" ref="H21:I23">H22</f>
        <v>32.5</v>
      </c>
      <c r="I21" s="20">
        <f t="shared" si="0"/>
        <v>32.5</v>
      </c>
    </row>
    <row r="22" spans="1:9" ht="36">
      <c r="A22" s="6"/>
      <c r="B22" s="218" t="s">
        <v>150</v>
      </c>
      <c r="C22" s="5">
        <v>871</v>
      </c>
      <c r="D22" s="5" t="s">
        <v>24</v>
      </c>
      <c r="E22" s="5" t="s">
        <v>32</v>
      </c>
      <c r="F22" s="5" t="s">
        <v>121</v>
      </c>
      <c r="G22" s="81"/>
      <c r="H22" s="21">
        <f t="shared" si="0"/>
        <v>32.5</v>
      </c>
      <c r="I22" s="21">
        <f t="shared" si="0"/>
        <v>32.5</v>
      </c>
    </row>
    <row r="23" spans="1:9" ht="36">
      <c r="A23" s="3"/>
      <c r="B23" s="218" t="s">
        <v>266</v>
      </c>
      <c r="C23" s="5">
        <v>871</v>
      </c>
      <c r="D23" s="5" t="s">
        <v>24</v>
      </c>
      <c r="E23" s="5" t="s">
        <v>32</v>
      </c>
      <c r="F23" s="174" t="s">
        <v>121</v>
      </c>
      <c r="G23" s="175" t="s">
        <v>267</v>
      </c>
      <c r="H23" s="21">
        <f t="shared" si="0"/>
        <v>32.5</v>
      </c>
      <c r="I23" s="21">
        <f t="shared" si="0"/>
        <v>32.5</v>
      </c>
    </row>
    <row r="24" spans="1:9" ht="24">
      <c r="A24" s="3"/>
      <c r="B24" s="75" t="s">
        <v>120</v>
      </c>
      <c r="C24" s="5">
        <v>871</v>
      </c>
      <c r="D24" s="5" t="s">
        <v>24</v>
      </c>
      <c r="E24" s="5" t="s">
        <v>32</v>
      </c>
      <c r="F24" s="37" t="s">
        <v>122</v>
      </c>
      <c r="G24" s="176" t="s">
        <v>267</v>
      </c>
      <c r="H24" s="21">
        <v>32.5</v>
      </c>
      <c r="I24" s="21">
        <v>32.5</v>
      </c>
    </row>
    <row r="25" spans="1:9" ht="12.75">
      <c r="A25" s="3"/>
      <c r="B25" s="9" t="s">
        <v>1</v>
      </c>
      <c r="C25" s="5">
        <v>871</v>
      </c>
      <c r="D25" s="4" t="s">
        <v>24</v>
      </c>
      <c r="E25" s="4">
        <v>11</v>
      </c>
      <c r="F25" s="4"/>
      <c r="G25" s="80" t="s">
        <v>20</v>
      </c>
      <c r="H25" s="18">
        <f>H26</f>
        <v>50</v>
      </c>
      <c r="I25" s="18">
        <f>I26</f>
        <v>50</v>
      </c>
    </row>
    <row r="26" spans="1:9" ht="12.75">
      <c r="A26" s="3"/>
      <c r="B26" s="10" t="s">
        <v>3</v>
      </c>
      <c r="C26" s="5">
        <v>871</v>
      </c>
      <c r="D26" s="5" t="s">
        <v>24</v>
      </c>
      <c r="E26" s="5">
        <v>11</v>
      </c>
      <c r="F26" s="5" t="s">
        <v>4</v>
      </c>
      <c r="G26" s="81" t="s">
        <v>20</v>
      </c>
      <c r="H26" s="19">
        <f>H27</f>
        <v>50</v>
      </c>
      <c r="I26" s="19">
        <f>I27</f>
        <v>50</v>
      </c>
    </row>
    <row r="27" spans="1:9" ht="12.75">
      <c r="A27" s="3"/>
      <c r="B27" s="10" t="s">
        <v>268</v>
      </c>
      <c r="C27" s="5">
        <v>871</v>
      </c>
      <c r="D27" s="5" t="s">
        <v>24</v>
      </c>
      <c r="E27" s="5">
        <v>11</v>
      </c>
      <c r="F27" s="5" t="s">
        <v>4</v>
      </c>
      <c r="G27" s="82" t="s">
        <v>269</v>
      </c>
      <c r="H27" s="19">
        <v>50</v>
      </c>
      <c r="I27" s="19">
        <v>50</v>
      </c>
    </row>
    <row r="28" spans="1:9" ht="12.75">
      <c r="A28" s="3"/>
      <c r="B28" s="9" t="s">
        <v>41</v>
      </c>
      <c r="C28" s="5">
        <v>871</v>
      </c>
      <c r="D28" s="4" t="s">
        <v>24</v>
      </c>
      <c r="E28" s="4">
        <v>13</v>
      </c>
      <c r="F28" s="4"/>
      <c r="G28" s="80"/>
      <c r="H28" s="18">
        <f>H29+H32+H35</f>
        <v>1193.3999999999999</v>
      </c>
      <c r="I28" s="18">
        <f>I29+I32+I35</f>
        <v>1196.8999999999999</v>
      </c>
    </row>
    <row r="29" spans="1:9" ht="38.25">
      <c r="A29" s="3"/>
      <c r="B29" s="111" t="s">
        <v>124</v>
      </c>
      <c r="C29" s="5">
        <v>871</v>
      </c>
      <c r="D29" s="4" t="s">
        <v>24</v>
      </c>
      <c r="E29" s="4">
        <v>13</v>
      </c>
      <c r="F29" s="4" t="s">
        <v>42</v>
      </c>
      <c r="G29" s="177"/>
      <c r="H29" s="18">
        <f>H30</f>
        <v>27.4</v>
      </c>
      <c r="I29" s="18">
        <f>I30</f>
        <v>30.9</v>
      </c>
    </row>
    <row r="30" spans="1:9" ht="12.75">
      <c r="A30" s="3"/>
      <c r="B30" s="179" t="s">
        <v>273</v>
      </c>
      <c r="C30" s="5">
        <v>871</v>
      </c>
      <c r="D30" s="5" t="s">
        <v>24</v>
      </c>
      <c r="E30" s="5">
        <v>13</v>
      </c>
      <c r="F30" s="5" t="s">
        <v>274</v>
      </c>
      <c r="G30" s="177"/>
      <c r="H30" s="18">
        <f>H31</f>
        <v>27.4</v>
      </c>
      <c r="I30" s="18">
        <f>I31</f>
        <v>30.9</v>
      </c>
    </row>
    <row r="31" spans="1:9" ht="31.5">
      <c r="A31" s="3"/>
      <c r="B31" s="172" t="s">
        <v>259</v>
      </c>
      <c r="C31" s="5">
        <v>871</v>
      </c>
      <c r="D31" s="5" t="s">
        <v>24</v>
      </c>
      <c r="E31" s="5">
        <v>13</v>
      </c>
      <c r="F31" s="5" t="s">
        <v>274</v>
      </c>
      <c r="G31" s="82" t="s">
        <v>270</v>
      </c>
      <c r="H31" s="19">
        <v>27.4</v>
      </c>
      <c r="I31" s="19">
        <v>30.9</v>
      </c>
    </row>
    <row r="32" spans="1:9" ht="25.5">
      <c r="A32" s="23"/>
      <c r="B32" s="111" t="s">
        <v>271</v>
      </c>
      <c r="C32" s="5">
        <v>871</v>
      </c>
      <c r="D32" s="4" t="s">
        <v>24</v>
      </c>
      <c r="E32" s="4">
        <v>13</v>
      </c>
      <c r="F32" s="4" t="s">
        <v>272</v>
      </c>
      <c r="G32" s="177"/>
      <c r="H32" s="18">
        <f>H33</f>
        <v>2.8</v>
      </c>
      <c r="I32" s="18">
        <f>I33</f>
        <v>2.8</v>
      </c>
    </row>
    <row r="33" spans="1:9" ht="12.75">
      <c r="A33" s="23"/>
      <c r="B33" s="10" t="s">
        <v>105</v>
      </c>
      <c r="C33" s="5">
        <v>871</v>
      </c>
      <c r="D33" s="5" t="s">
        <v>24</v>
      </c>
      <c r="E33" s="5">
        <v>13</v>
      </c>
      <c r="F33" s="5" t="s">
        <v>104</v>
      </c>
      <c r="G33" s="82"/>
      <c r="H33" s="19">
        <f>H34</f>
        <v>2.8</v>
      </c>
      <c r="I33" s="19">
        <f>I34</f>
        <v>2.8</v>
      </c>
    </row>
    <row r="34" spans="1:9" ht="31.5">
      <c r="A34" s="24"/>
      <c r="B34" s="172" t="s">
        <v>259</v>
      </c>
      <c r="C34" s="5">
        <v>871</v>
      </c>
      <c r="D34" s="5" t="s">
        <v>24</v>
      </c>
      <c r="E34" s="5">
        <v>13</v>
      </c>
      <c r="F34" s="5" t="s">
        <v>104</v>
      </c>
      <c r="G34" s="82" t="s">
        <v>270</v>
      </c>
      <c r="H34" s="19">
        <v>2.8</v>
      </c>
      <c r="I34" s="19">
        <v>2.8</v>
      </c>
    </row>
    <row r="35" spans="1:9" ht="12.75">
      <c r="A35" s="24"/>
      <c r="B35" s="111" t="s">
        <v>305</v>
      </c>
      <c r="C35" s="5">
        <v>871</v>
      </c>
      <c r="D35" s="4" t="s">
        <v>24</v>
      </c>
      <c r="E35" s="4">
        <v>13</v>
      </c>
      <c r="F35" s="4" t="s">
        <v>304</v>
      </c>
      <c r="G35" s="177"/>
      <c r="H35" s="18">
        <f>H36+H37</f>
        <v>1163.1999999999998</v>
      </c>
      <c r="I35" s="18">
        <f>I36+I37</f>
        <v>1163.1999999999998</v>
      </c>
    </row>
    <row r="36" spans="1:9" ht="15.75">
      <c r="A36" s="24"/>
      <c r="B36" s="172" t="s">
        <v>257</v>
      </c>
      <c r="C36" s="5">
        <v>871</v>
      </c>
      <c r="D36" s="5" t="s">
        <v>24</v>
      </c>
      <c r="E36" s="5">
        <v>13</v>
      </c>
      <c r="F36" s="5" t="s">
        <v>304</v>
      </c>
      <c r="G36" s="82" t="s">
        <v>279</v>
      </c>
      <c r="H36" s="19">
        <v>1150.6</v>
      </c>
      <c r="I36" s="19">
        <v>1150.6</v>
      </c>
    </row>
    <row r="37" spans="1:9" ht="25.5">
      <c r="A37" s="23"/>
      <c r="B37" s="10" t="s">
        <v>260</v>
      </c>
      <c r="C37" s="5">
        <v>871</v>
      </c>
      <c r="D37" s="5" t="s">
        <v>24</v>
      </c>
      <c r="E37" s="5">
        <v>13</v>
      </c>
      <c r="F37" s="5" t="s">
        <v>304</v>
      </c>
      <c r="G37" s="82" t="s">
        <v>306</v>
      </c>
      <c r="H37" s="19">
        <v>12.6</v>
      </c>
      <c r="I37" s="19">
        <v>12.6</v>
      </c>
    </row>
    <row r="38" spans="1:9" ht="14.25">
      <c r="A38" s="24"/>
      <c r="B38" s="7" t="s">
        <v>34</v>
      </c>
      <c r="C38" s="5">
        <v>871</v>
      </c>
      <c r="D38" s="4" t="s">
        <v>30</v>
      </c>
      <c r="E38" s="4" t="s">
        <v>21</v>
      </c>
      <c r="F38" s="4" t="s">
        <v>22</v>
      </c>
      <c r="G38" s="80" t="s">
        <v>20</v>
      </c>
      <c r="H38" s="18">
        <f aca="true" t="shared" si="1" ref="H38:I40">H39</f>
        <v>155.2</v>
      </c>
      <c r="I38" s="18">
        <f t="shared" si="1"/>
        <v>155.4</v>
      </c>
    </row>
    <row r="39" spans="1:9" ht="12.75">
      <c r="A39" s="24"/>
      <c r="B39" s="17" t="s">
        <v>5</v>
      </c>
      <c r="C39" s="5">
        <v>871</v>
      </c>
      <c r="D39" s="5" t="s">
        <v>30</v>
      </c>
      <c r="E39" s="11" t="s">
        <v>25</v>
      </c>
      <c r="F39" s="5" t="s">
        <v>22</v>
      </c>
      <c r="G39" s="81" t="s">
        <v>20</v>
      </c>
      <c r="H39" s="19">
        <f t="shared" si="1"/>
        <v>155.2</v>
      </c>
      <c r="I39" s="19">
        <f t="shared" si="1"/>
        <v>155.4</v>
      </c>
    </row>
    <row r="40" spans="1:9" ht="12.75">
      <c r="A40" s="24"/>
      <c r="B40" s="17" t="s">
        <v>7</v>
      </c>
      <c r="C40" s="5">
        <v>871</v>
      </c>
      <c r="D40" s="5" t="s">
        <v>30</v>
      </c>
      <c r="E40" s="11" t="s">
        <v>25</v>
      </c>
      <c r="F40" s="5" t="s">
        <v>8</v>
      </c>
      <c r="G40" s="81"/>
      <c r="H40" s="19">
        <f t="shared" si="1"/>
        <v>155.2</v>
      </c>
      <c r="I40" s="19">
        <f t="shared" si="1"/>
        <v>155.4</v>
      </c>
    </row>
    <row r="41" spans="1:9" ht="25.5">
      <c r="A41" s="23"/>
      <c r="B41" s="10" t="s">
        <v>2</v>
      </c>
      <c r="C41" s="5">
        <v>871</v>
      </c>
      <c r="D41" s="5" t="s">
        <v>30</v>
      </c>
      <c r="E41" s="11" t="s">
        <v>25</v>
      </c>
      <c r="F41" s="5" t="s">
        <v>6</v>
      </c>
      <c r="G41" s="81" t="s">
        <v>20</v>
      </c>
      <c r="H41" s="19">
        <f>SUM(H42:H42)</f>
        <v>155.2</v>
      </c>
      <c r="I41" s="19">
        <f>SUM(I42:I42)</f>
        <v>155.4</v>
      </c>
    </row>
    <row r="42" spans="1:9" ht="15">
      <c r="A42" s="24"/>
      <c r="B42" s="171" t="s">
        <v>257</v>
      </c>
      <c r="C42" s="5">
        <v>871</v>
      </c>
      <c r="D42" s="5" t="s">
        <v>30</v>
      </c>
      <c r="E42" s="11" t="s">
        <v>25</v>
      </c>
      <c r="F42" s="5" t="s">
        <v>6</v>
      </c>
      <c r="G42" s="81">
        <v>121</v>
      </c>
      <c r="H42" s="21">
        <v>155.2</v>
      </c>
      <c r="I42" s="21">
        <v>155.4</v>
      </c>
    </row>
    <row r="43" spans="1:9" ht="14.25">
      <c r="A43" s="24"/>
      <c r="B43" s="7" t="s">
        <v>132</v>
      </c>
      <c r="C43" s="5">
        <v>871</v>
      </c>
      <c r="D43" s="16" t="s">
        <v>25</v>
      </c>
      <c r="E43" s="4" t="s">
        <v>21</v>
      </c>
      <c r="F43" s="4" t="s">
        <v>22</v>
      </c>
      <c r="G43" s="44"/>
      <c r="H43" s="121">
        <f aca="true" t="shared" si="2" ref="H43:I45">H44</f>
        <v>10.5</v>
      </c>
      <c r="I43" s="121">
        <f t="shared" si="2"/>
        <v>0</v>
      </c>
    </row>
    <row r="44" spans="1:9" ht="25.5">
      <c r="A44" s="24"/>
      <c r="B44" s="111" t="s">
        <v>133</v>
      </c>
      <c r="C44" s="5">
        <v>871</v>
      </c>
      <c r="D44" s="112" t="s">
        <v>25</v>
      </c>
      <c r="E44" s="112" t="s">
        <v>108</v>
      </c>
      <c r="F44" s="4"/>
      <c r="G44" s="4"/>
      <c r="H44" s="121">
        <f t="shared" si="2"/>
        <v>10.5</v>
      </c>
      <c r="I44" s="121">
        <f t="shared" si="2"/>
        <v>0</v>
      </c>
    </row>
    <row r="45" spans="1:9" ht="38.25">
      <c r="A45" s="24"/>
      <c r="B45" s="9" t="s">
        <v>308</v>
      </c>
      <c r="C45" s="5">
        <v>871</v>
      </c>
      <c r="D45" s="113" t="s">
        <v>25</v>
      </c>
      <c r="E45" s="113" t="s">
        <v>108</v>
      </c>
      <c r="F45" s="5" t="s">
        <v>307</v>
      </c>
      <c r="G45" s="4"/>
      <c r="H45" s="121">
        <f t="shared" si="2"/>
        <v>10.5</v>
      </c>
      <c r="I45" s="121">
        <f t="shared" si="2"/>
        <v>0</v>
      </c>
    </row>
    <row r="46" spans="1:9" ht="31.5">
      <c r="A46" s="24"/>
      <c r="B46" s="172" t="s">
        <v>259</v>
      </c>
      <c r="C46" s="5">
        <v>871</v>
      </c>
      <c r="D46" s="113" t="s">
        <v>25</v>
      </c>
      <c r="E46" s="113" t="s">
        <v>108</v>
      </c>
      <c r="F46" s="5" t="s">
        <v>307</v>
      </c>
      <c r="G46" s="5">
        <v>244</v>
      </c>
      <c r="H46" s="120">
        <v>10.5</v>
      </c>
      <c r="I46" s="120"/>
    </row>
    <row r="47" spans="1:9" ht="14.25">
      <c r="A47" s="24"/>
      <c r="B47" s="7" t="s">
        <v>35</v>
      </c>
      <c r="C47" s="5">
        <v>871</v>
      </c>
      <c r="D47" s="4" t="s">
        <v>33</v>
      </c>
      <c r="E47" s="4" t="s">
        <v>21</v>
      </c>
      <c r="F47" s="4" t="s">
        <v>22</v>
      </c>
      <c r="G47" s="80" t="s">
        <v>20</v>
      </c>
      <c r="H47" s="122">
        <f>H48+H56+H59</f>
        <v>4616.2</v>
      </c>
      <c r="I47" s="122">
        <f>I48+I56+I59</f>
        <v>4550.2</v>
      </c>
    </row>
    <row r="48" spans="1:9" ht="12.75">
      <c r="A48" s="24"/>
      <c r="B48" s="15" t="s">
        <v>36</v>
      </c>
      <c r="C48" s="5">
        <v>871</v>
      </c>
      <c r="D48" s="4" t="s">
        <v>33</v>
      </c>
      <c r="E48" s="4" t="s">
        <v>24</v>
      </c>
      <c r="F48" s="4" t="s">
        <v>22</v>
      </c>
      <c r="G48" s="80" t="s">
        <v>20</v>
      </c>
      <c r="H48" s="18">
        <f>H51+H49</f>
        <v>342.9</v>
      </c>
      <c r="I48" s="18">
        <f>I51+I49</f>
        <v>276.9</v>
      </c>
    </row>
    <row r="49" spans="1:9" ht="12.75">
      <c r="A49" s="24"/>
      <c r="B49" s="9" t="s">
        <v>334</v>
      </c>
      <c r="C49" s="5">
        <v>871</v>
      </c>
      <c r="D49" s="5" t="s">
        <v>33</v>
      </c>
      <c r="E49" s="5" t="s">
        <v>24</v>
      </c>
      <c r="F49" s="5" t="s">
        <v>335</v>
      </c>
      <c r="G49" s="80"/>
      <c r="H49" s="19">
        <f>H50</f>
        <v>0</v>
      </c>
      <c r="I49" s="19">
        <f>I50</f>
        <v>276.9</v>
      </c>
    </row>
    <row r="50" spans="1:9" ht="45">
      <c r="A50" s="24"/>
      <c r="B50" s="139" t="s">
        <v>311</v>
      </c>
      <c r="C50" s="5">
        <v>871</v>
      </c>
      <c r="D50" s="5" t="s">
        <v>33</v>
      </c>
      <c r="E50" s="5" t="s">
        <v>24</v>
      </c>
      <c r="F50" s="5" t="s">
        <v>335</v>
      </c>
      <c r="G50" s="81">
        <v>243</v>
      </c>
      <c r="H50" s="19"/>
      <c r="I50" s="19">
        <v>276.9</v>
      </c>
    </row>
    <row r="51" spans="1:9" ht="12.75">
      <c r="A51" s="24"/>
      <c r="B51" s="17" t="s">
        <v>275</v>
      </c>
      <c r="C51" s="5">
        <v>871</v>
      </c>
      <c r="D51" s="5" t="s">
        <v>33</v>
      </c>
      <c r="E51" s="5" t="s">
        <v>24</v>
      </c>
      <c r="F51" s="5" t="s">
        <v>163</v>
      </c>
      <c r="G51" s="81"/>
      <c r="H51" s="19">
        <f>H52+H54</f>
        <v>342.9</v>
      </c>
      <c r="I51" s="19">
        <f>I52+I54</f>
        <v>0</v>
      </c>
    </row>
    <row r="52" spans="1:9" ht="75">
      <c r="A52" s="24"/>
      <c r="B52" s="139" t="s">
        <v>249</v>
      </c>
      <c r="C52" s="5">
        <v>871</v>
      </c>
      <c r="D52" s="5" t="s">
        <v>33</v>
      </c>
      <c r="E52" s="5" t="s">
        <v>24</v>
      </c>
      <c r="F52" s="5" t="s">
        <v>250</v>
      </c>
      <c r="G52" s="81"/>
      <c r="H52" s="19">
        <f>H53</f>
        <v>100</v>
      </c>
      <c r="I52" s="19">
        <f>I53</f>
        <v>0</v>
      </c>
    </row>
    <row r="53" spans="1:9" ht="25.5">
      <c r="A53" s="27"/>
      <c r="B53" s="17" t="s">
        <v>259</v>
      </c>
      <c r="C53" s="5">
        <v>871</v>
      </c>
      <c r="D53" s="5" t="s">
        <v>33</v>
      </c>
      <c r="E53" s="5" t="s">
        <v>24</v>
      </c>
      <c r="F53" s="5" t="s">
        <v>250</v>
      </c>
      <c r="G53" s="81">
        <v>244</v>
      </c>
      <c r="H53" s="19">
        <v>100</v>
      </c>
      <c r="I53" s="19"/>
    </row>
    <row r="54" spans="1:9" ht="60">
      <c r="A54" s="27"/>
      <c r="B54" s="139" t="s">
        <v>251</v>
      </c>
      <c r="C54" s="5">
        <v>871</v>
      </c>
      <c r="D54" s="5" t="s">
        <v>33</v>
      </c>
      <c r="E54" s="5" t="s">
        <v>24</v>
      </c>
      <c r="F54" s="5" t="s">
        <v>252</v>
      </c>
      <c r="G54" s="81"/>
      <c r="H54" s="19">
        <f>H55</f>
        <v>242.9</v>
      </c>
      <c r="I54" s="19">
        <f>I55</f>
        <v>0</v>
      </c>
    </row>
    <row r="55" spans="1:9" s="35" customFormat="1" ht="25.5">
      <c r="A55" s="27"/>
      <c r="B55" s="17" t="s">
        <v>259</v>
      </c>
      <c r="C55" s="5">
        <v>871</v>
      </c>
      <c r="D55" s="5" t="s">
        <v>33</v>
      </c>
      <c r="E55" s="5" t="s">
        <v>24</v>
      </c>
      <c r="F55" s="5" t="s">
        <v>252</v>
      </c>
      <c r="G55" s="81">
        <v>244</v>
      </c>
      <c r="H55" s="19">
        <v>242.9</v>
      </c>
      <c r="I55" s="19"/>
    </row>
    <row r="56" spans="1:9" s="35" customFormat="1" ht="19.5" customHeight="1">
      <c r="A56" s="27"/>
      <c r="B56" s="9" t="s">
        <v>12</v>
      </c>
      <c r="C56" s="5">
        <v>871</v>
      </c>
      <c r="D56" s="4" t="s">
        <v>33</v>
      </c>
      <c r="E56" s="16" t="s">
        <v>30</v>
      </c>
      <c r="F56" s="4"/>
      <c r="G56" s="80"/>
      <c r="H56" s="18">
        <f>H57</f>
        <v>3393.6</v>
      </c>
      <c r="I56" s="18">
        <f>I57</f>
        <v>3393.6</v>
      </c>
    </row>
    <row r="57" spans="1:9" s="35" customFormat="1" ht="38.25">
      <c r="A57" s="27"/>
      <c r="B57" s="9" t="s">
        <v>330</v>
      </c>
      <c r="C57" s="5">
        <v>871</v>
      </c>
      <c r="D57" s="5" t="s">
        <v>33</v>
      </c>
      <c r="E57" s="11" t="s">
        <v>30</v>
      </c>
      <c r="F57" s="5" t="s">
        <v>329</v>
      </c>
      <c r="G57" s="81"/>
      <c r="H57" s="19">
        <f>H58</f>
        <v>3393.6</v>
      </c>
      <c r="I57" s="19">
        <f>I58</f>
        <v>3393.6</v>
      </c>
    </row>
    <row r="58" spans="1:9" s="35" customFormat="1" ht="25.5">
      <c r="A58" s="27"/>
      <c r="B58" s="17" t="s">
        <v>259</v>
      </c>
      <c r="C58" s="5"/>
      <c r="D58" s="5" t="s">
        <v>33</v>
      </c>
      <c r="E58" s="11" t="s">
        <v>30</v>
      </c>
      <c r="F58" s="5" t="s">
        <v>329</v>
      </c>
      <c r="G58" s="81">
        <v>244</v>
      </c>
      <c r="H58" s="19">
        <v>3393.6</v>
      </c>
      <c r="I58" s="19">
        <v>3393.6</v>
      </c>
    </row>
    <row r="59" spans="1:9" s="35" customFormat="1" ht="25.5">
      <c r="A59" s="27"/>
      <c r="B59" s="15" t="s">
        <v>277</v>
      </c>
      <c r="C59" s="5">
        <v>871</v>
      </c>
      <c r="D59" s="4" t="s">
        <v>33</v>
      </c>
      <c r="E59" s="4" t="s">
        <v>33</v>
      </c>
      <c r="F59" s="4"/>
      <c r="G59" s="80"/>
      <c r="H59" s="18">
        <f>H60</f>
        <v>879.7</v>
      </c>
      <c r="I59" s="18">
        <f>I60</f>
        <v>879.7</v>
      </c>
    </row>
    <row r="60" spans="1:9" s="35" customFormat="1" ht="12.75">
      <c r="A60" s="27"/>
      <c r="B60" s="10" t="s">
        <v>45</v>
      </c>
      <c r="C60" s="5">
        <v>871</v>
      </c>
      <c r="D60" s="11" t="s">
        <v>33</v>
      </c>
      <c r="E60" s="11" t="s">
        <v>33</v>
      </c>
      <c r="F60" s="181" t="s">
        <v>278</v>
      </c>
      <c r="G60" s="81"/>
      <c r="H60" s="19">
        <f>SUM(H61:H62)</f>
        <v>879.7</v>
      </c>
      <c r="I60" s="19">
        <f>SUM(I61:I62)</f>
        <v>879.7</v>
      </c>
    </row>
    <row r="61" spans="1:9" s="35" customFormat="1" ht="15.75">
      <c r="A61" s="27"/>
      <c r="B61" s="172" t="s">
        <v>257</v>
      </c>
      <c r="C61" s="5">
        <v>871</v>
      </c>
      <c r="D61" s="11" t="s">
        <v>33</v>
      </c>
      <c r="E61" s="11" t="s">
        <v>33</v>
      </c>
      <c r="F61" s="181" t="s">
        <v>278</v>
      </c>
      <c r="G61" s="81">
        <v>111</v>
      </c>
      <c r="H61" s="19">
        <v>871.7</v>
      </c>
      <c r="I61" s="19">
        <v>871.7</v>
      </c>
    </row>
    <row r="62" spans="1:9" s="35" customFormat="1" ht="31.5">
      <c r="A62" s="27"/>
      <c r="B62" s="172" t="s">
        <v>260</v>
      </c>
      <c r="C62" s="5">
        <v>871</v>
      </c>
      <c r="D62" s="11" t="s">
        <v>33</v>
      </c>
      <c r="E62" s="11" t="s">
        <v>33</v>
      </c>
      <c r="F62" s="181" t="s">
        <v>278</v>
      </c>
      <c r="G62" s="81">
        <v>242</v>
      </c>
      <c r="H62" s="19">
        <v>8</v>
      </c>
      <c r="I62" s="19">
        <v>8</v>
      </c>
    </row>
    <row r="63" spans="1:9" s="35" customFormat="1" ht="14.25">
      <c r="A63" s="27"/>
      <c r="B63" s="7" t="s">
        <v>151</v>
      </c>
      <c r="C63" s="5">
        <v>871</v>
      </c>
      <c r="D63" s="32" t="s">
        <v>37</v>
      </c>
      <c r="E63" s="32"/>
      <c r="F63" s="31"/>
      <c r="G63" s="31"/>
      <c r="H63" s="93">
        <f aca="true" t="shared" si="3" ref="H63:I66">H64</f>
        <v>160</v>
      </c>
      <c r="I63" s="93">
        <f t="shared" si="3"/>
        <v>160</v>
      </c>
    </row>
    <row r="64" spans="1:9" s="35" customFormat="1" ht="12.75">
      <c r="A64" s="27"/>
      <c r="B64" s="9" t="s">
        <v>161</v>
      </c>
      <c r="C64" s="5">
        <v>871</v>
      </c>
      <c r="D64" s="32" t="s">
        <v>37</v>
      </c>
      <c r="E64" s="32" t="s">
        <v>37</v>
      </c>
      <c r="F64" s="31"/>
      <c r="G64" s="84"/>
      <c r="H64" s="93">
        <f t="shared" si="3"/>
        <v>160</v>
      </c>
      <c r="I64" s="93">
        <f t="shared" si="3"/>
        <v>160</v>
      </c>
    </row>
    <row r="65" spans="1:9" s="35" customFormat="1" ht="12.75">
      <c r="A65" s="27"/>
      <c r="B65" s="123" t="s">
        <v>162</v>
      </c>
      <c r="C65" s="5"/>
      <c r="D65" s="28" t="s">
        <v>37</v>
      </c>
      <c r="E65" s="28" t="s">
        <v>37</v>
      </c>
      <c r="F65" s="5" t="s">
        <v>163</v>
      </c>
      <c r="G65" s="83"/>
      <c r="H65" s="22">
        <f t="shared" si="3"/>
        <v>160</v>
      </c>
      <c r="I65" s="22">
        <f t="shared" si="3"/>
        <v>160</v>
      </c>
    </row>
    <row r="66" spans="1:9" s="35" customFormat="1" ht="38.25">
      <c r="A66" s="27"/>
      <c r="B66" s="9" t="s">
        <v>317</v>
      </c>
      <c r="C66" s="5">
        <v>871</v>
      </c>
      <c r="D66" s="28" t="s">
        <v>37</v>
      </c>
      <c r="E66" s="28" t="s">
        <v>37</v>
      </c>
      <c r="F66" s="5" t="s">
        <v>316</v>
      </c>
      <c r="G66" s="83"/>
      <c r="H66" s="19">
        <f t="shared" si="3"/>
        <v>160</v>
      </c>
      <c r="I66" s="19">
        <f t="shared" si="3"/>
        <v>160</v>
      </c>
    </row>
    <row r="67" spans="1:9" s="35" customFormat="1" ht="38.25">
      <c r="A67" s="27"/>
      <c r="B67" s="10" t="s">
        <v>317</v>
      </c>
      <c r="C67" s="5">
        <v>871</v>
      </c>
      <c r="D67" s="28" t="s">
        <v>37</v>
      </c>
      <c r="E67" s="28" t="s">
        <v>37</v>
      </c>
      <c r="F67" s="5" t="s">
        <v>316</v>
      </c>
      <c r="G67" s="83">
        <v>365</v>
      </c>
      <c r="H67" s="19">
        <v>160</v>
      </c>
      <c r="I67" s="19">
        <v>160</v>
      </c>
    </row>
    <row r="68" spans="1:9" s="35" customFormat="1" ht="14.25">
      <c r="A68" s="27"/>
      <c r="B68" s="7" t="s">
        <v>154</v>
      </c>
      <c r="C68" s="5">
        <v>871</v>
      </c>
      <c r="D68" s="32" t="s">
        <v>38</v>
      </c>
      <c r="E68" s="32"/>
      <c r="F68" s="31"/>
      <c r="G68" s="84"/>
      <c r="H68" s="18">
        <f>H69</f>
        <v>4169.2</v>
      </c>
      <c r="I68" s="18">
        <f>I69</f>
        <v>4285</v>
      </c>
    </row>
    <row r="69" spans="1:9" s="35" customFormat="1" ht="12.75">
      <c r="A69" s="27"/>
      <c r="B69" s="9" t="s">
        <v>39</v>
      </c>
      <c r="C69" s="5">
        <v>871</v>
      </c>
      <c r="D69" s="4" t="s">
        <v>38</v>
      </c>
      <c r="E69" s="4" t="s">
        <v>24</v>
      </c>
      <c r="F69" s="4" t="s">
        <v>22</v>
      </c>
      <c r="G69" s="80" t="s">
        <v>20</v>
      </c>
      <c r="H69" s="18">
        <f>H70+H76+H81+H83</f>
        <v>4169.2</v>
      </c>
      <c r="I69" s="18">
        <f>I70+I76+I81+I83</f>
        <v>4285</v>
      </c>
    </row>
    <row r="70" spans="1:9" s="35" customFormat="1" ht="25.5">
      <c r="A70" s="27"/>
      <c r="B70" s="9" t="s">
        <v>40</v>
      </c>
      <c r="C70" s="5">
        <v>871</v>
      </c>
      <c r="D70" s="4" t="s">
        <v>38</v>
      </c>
      <c r="E70" s="4" t="s">
        <v>24</v>
      </c>
      <c r="F70" s="4" t="s">
        <v>11</v>
      </c>
      <c r="G70" s="80"/>
      <c r="H70" s="18">
        <f>H71</f>
        <v>3324.5</v>
      </c>
      <c r="I70" s="18">
        <f>I71</f>
        <v>3440.1000000000004</v>
      </c>
    </row>
    <row r="71" spans="1:9" s="35" customFormat="1" ht="12.75">
      <c r="A71" s="27"/>
      <c r="B71" s="10" t="s">
        <v>45</v>
      </c>
      <c r="C71" s="5">
        <v>871</v>
      </c>
      <c r="D71" s="5" t="s">
        <v>38</v>
      </c>
      <c r="E71" s="5" t="s">
        <v>24</v>
      </c>
      <c r="F71" s="5" t="s">
        <v>44</v>
      </c>
      <c r="G71" s="81"/>
      <c r="H71" s="19">
        <f>H72+H73+H74+H75</f>
        <v>3324.5</v>
      </c>
      <c r="I71" s="19">
        <f>I72+I73+I74+I75</f>
        <v>3440.1000000000004</v>
      </c>
    </row>
    <row r="72" spans="1:9" s="35" customFormat="1" ht="15.75">
      <c r="A72" s="27"/>
      <c r="B72" s="172" t="s">
        <v>257</v>
      </c>
      <c r="C72" s="5">
        <v>871</v>
      </c>
      <c r="D72" s="5" t="s">
        <v>38</v>
      </c>
      <c r="E72" s="5" t="s">
        <v>24</v>
      </c>
      <c r="F72" s="5" t="s">
        <v>44</v>
      </c>
      <c r="G72" s="82" t="s">
        <v>279</v>
      </c>
      <c r="H72" s="19">
        <v>2271.3</v>
      </c>
      <c r="I72" s="19">
        <v>2271.3</v>
      </c>
    </row>
    <row r="73" spans="1:9" s="35" customFormat="1" ht="25.5">
      <c r="A73" s="119"/>
      <c r="B73" s="17" t="s">
        <v>260</v>
      </c>
      <c r="C73" s="5"/>
      <c r="D73" s="5" t="s">
        <v>38</v>
      </c>
      <c r="E73" s="5" t="s">
        <v>24</v>
      </c>
      <c r="F73" s="5" t="s">
        <v>44</v>
      </c>
      <c r="G73" s="81">
        <v>242</v>
      </c>
      <c r="H73" s="19">
        <v>9.2</v>
      </c>
      <c r="I73" s="19">
        <v>9.6</v>
      </c>
    </row>
    <row r="74" spans="1:9" ht="25.5">
      <c r="A74" s="6"/>
      <c r="B74" s="17" t="s">
        <v>259</v>
      </c>
      <c r="C74" s="11" t="s">
        <v>50</v>
      </c>
      <c r="D74" s="5" t="s">
        <v>38</v>
      </c>
      <c r="E74" s="5" t="s">
        <v>24</v>
      </c>
      <c r="F74" s="5" t="s">
        <v>44</v>
      </c>
      <c r="G74" s="81">
        <v>244</v>
      </c>
      <c r="H74" s="19">
        <v>1044</v>
      </c>
      <c r="I74" s="19">
        <v>1159.2</v>
      </c>
    </row>
    <row r="75" spans="1:9" ht="31.5">
      <c r="A75" s="6"/>
      <c r="B75" s="172" t="s">
        <v>262</v>
      </c>
      <c r="C75" s="11" t="s">
        <v>50</v>
      </c>
      <c r="D75" s="5" t="s">
        <v>38</v>
      </c>
      <c r="E75" s="5" t="s">
        <v>24</v>
      </c>
      <c r="F75" s="5" t="s">
        <v>44</v>
      </c>
      <c r="G75" s="81">
        <v>851</v>
      </c>
      <c r="H75" s="21"/>
      <c r="I75" s="21"/>
    </row>
    <row r="76" spans="1:9" ht="12.75">
      <c r="A76" s="3"/>
      <c r="B76" s="9" t="s">
        <v>97</v>
      </c>
      <c r="C76" s="11" t="s">
        <v>50</v>
      </c>
      <c r="D76" s="31" t="s">
        <v>38</v>
      </c>
      <c r="E76" s="31" t="s">
        <v>24</v>
      </c>
      <c r="F76" s="31" t="s">
        <v>98</v>
      </c>
      <c r="G76" s="92"/>
      <c r="H76" s="93">
        <f>H77</f>
        <v>561.7</v>
      </c>
      <c r="I76" s="93">
        <f>I77</f>
        <v>561.9000000000001</v>
      </c>
    </row>
    <row r="77" spans="1:9" ht="12.75">
      <c r="A77" s="3"/>
      <c r="B77" s="10" t="s">
        <v>45</v>
      </c>
      <c r="C77" s="11" t="s">
        <v>50</v>
      </c>
      <c r="D77" s="29" t="s">
        <v>38</v>
      </c>
      <c r="E77" s="29" t="s">
        <v>24</v>
      </c>
      <c r="F77" s="29" t="s">
        <v>99</v>
      </c>
      <c r="G77" s="91"/>
      <c r="H77" s="22">
        <f>H78+H79+H80</f>
        <v>561.7</v>
      </c>
      <c r="I77" s="22">
        <f>I78+I79+I80</f>
        <v>561.9000000000001</v>
      </c>
    </row>
    <row r="78" spans="1:9" ht="15.75">
      <c r="A78" s="24"/>
      <c r="B78" s="172" t="s">
        <v>257</v>
      </c>
      <c r="C78" s="11" t="s">
        <v>50</v>
      </c>
      <c r="D78" s="25" t="s">
        <v>38</v>
      </c>
      <c r="E78" s="25" t="s">
        <v>24</v>
      </c>
      <c r="F78" s="36" t="s">
        <v>99</v>
      </c>
      <c r="G78" s="82" t="s">
        <v>279</v>
      </c>
      <c r="H78" s="34">
        <v>558.2</v>
      </c>
      <c r="I78" s="34">
        <v>558.2</v>
      </c>
    </row>
    <row r="79" spans="1:9" ht="25.5">
      <c r="A79" s="24"/>
      <c r="B79" s="10" t="s">
        <v>260</v>
      </c>
      <c r="C79" s="11"/>
      <c r="D79" s="25" t="s">
        <v>38</v>
      </c>
      <c r="E79" s="25" t="s">
        <v>24</v>
      </c>
      <c r="F79" s="36" t="s">
        <v>99</v>
      </c>
      <c r="G79" s="81">
        <v>242</v>
      </c>
      <c r="H79" s="34">
        <v>3.5</v>
      </c>
      <c r="I79" s="34">
        <v>3.7</v>
      </c>
    </row>
    <row r="80" spans="1:9" ht="25.5">
      <c r="A80" s="33"/>
      <c r="B80" s="10" t="s">
        <v>259</v>
      </c>
      <c r="C80" s="38" t="s">
        <v>50</v>
      </c>
      <c r="D80" s="25" t="s">
        <v>38</v>
      </c>
      <c r="E80" s="25" t="s">
        <v>24</v>
      </c>
      <c r="F80" s="36" t="s">
        <v>99</v>
      </c>
      <c r="G80" s="81">
        <v>244</v>
      </c>
      <c r="H80" s="34"/>
      <c r="I80" s="34"/>
    </row>
    <row r="81" spans="1:9" ht="13.5">
      <c r="A81" s="119"/>
      <c r="B81" s="188" t="s">
        <v>106</v>
      </c>
      <c r="C81" s="5"/>
      <c r="D81" s="184" t="s">
        <v>38</v>
      </c>
      <c r="E81" s="184" t="s">
        <v>24</v>
      </c>
      <c r="F81" s="185" t="s">
        <v>293</v>
      </c>
      <c r="G81" s="186"/>
      <c r="H81" s="187">
        <f>H82</f>
        <v>24.5</v>
      </c>
      <c r="I81" s="187">
        <f>I82</f>
        <v>24.5</v>
      </c>
    </row>
    <row r="82" spans="1:9" ht="15.75">
      <c r="A82" s="33"/>
      <c r="B82" s="172" t="s">
        <v>257</v>
      </c>
      <c r="C82" s="11" t="s">
        <v>50</v>
      </c>
      <c r="D82" s="5" t="s">
        <v>38</v>
      </c>
      <c r="E82" s="5" t="s">
        <v>24</v>
      </c>
      <c r="F82" s="185" t="s">
        <v>293</v>
      </c>
      <c r="G82" s="82" t="s">
        <v>279</v>
      </c>
      <c r="H82" s="22">
        <v>24.5</v>
      </c>
      <c r="I82" s="22">
        <v>24.5</v>
      </c>
    </row>
    <row r="83" spans="1:9" ht="51">
      <c r="A83" s="33"/>
      <c r="B83" s="208" t="s">
        <v>289</v>
      </c>
      <c r="C83" s="11" t="s">
        <v>50</v>
      </c>
      <c r="D83" s="5" t="s">
        <v>38</v>
      </c>
      <c r="E83" s="5" t="s">
        <v>24</v>
      </c>
      <c r="F83" s="36" t="s">
        <v>294</v>
      </c>
      <c r="G83" s="82"/>
      <c r="H83" s="22">
        <f>H84</f>
        <v>258.5</v>
      </c>
      <c r="I83" s="22">
        <f>I84</f>
        <v>258.5</v>
      </c>
    </row>
    <row r="84" spans="1:9" ht="47.25">
      <c r="A84" s="33"/>
      <c r="B84" s="172" t="s">
        <v>261</v>
      </c>
      <c r="C84" s="11" t="s">
        <v>50</v>
      </c>
      <c r="D84" s="5" t="s">
        <v>38</v>
      </c>
      <c r="E84" s="5" t="s">
        <v>24</v>
      </c>
      <c r="F84" s="36" t="s">
        <v>294</v>
      </c>
      <c r="G84" s="82" t="s">
        <v>280</v>
      </c>
      <c r="H84" s="22">
        <v>258.5</v>
      </c>
      <c r="I84" s="22">
        <v>258.5</v>
      </c>
    </row>
    <row r="85" spans="1:9" ht="14.25">
      <c r="A85" s="33"/>
      <c r="B85" s="7" t="s">
        <v>164</v>
      </c>
      <c r="C85" s="11" t="s">
        <v>50</v>
      </c>
      <c r="D85" s="32">
        <v>11</v>
      </c>
      <c r="E85" s="32"/>
      <c r="F85" s="31"/>
      <c r="G85" s="84"/>
      <c r="H85" s="18">
        <f aca="true" t="shared" si="4" ref="H85:I87">H86</f>
        <v>2610.6</v>
      </c>
      <c r="I85" s="18">
        <f t="shared" si="4"/>
        <v>2637.7</v>
      </c>
    </row>
    <row r="86" spans="1:9" ht="12.75">
      <c r="A86" s="33"/>
      <c r="B86" s="9" t="s">
        <v>165</v>
      </c>
      <c r="C86" s="11" t="s">
        <v>50</v>
      </c>
      <c r="D86" s="4">
        <v>11</v>
      </c>
      <c r="E86" s="4" t="s">
        <v>24</v>
      </c>
      <c r="F86" s="4"/>
      <c r="G86" s="80"/>
      <c r="H86" s="18">
        <f t="shared" si="4"/>
        <v>2610.6</v>
      </c>
      <c r="I86" s="18">
        <f t="shared" si="4"/>
        <v>2637.7</v>
      </c>
    </row>
    <row r="87" spans="1:9" ht="12.75">
      <c r="A87" s="33"/>
      <c r="B87" s="10" t="s">
        <v>167</v>
      </c>
      <c r="C87" s="11" t="s">
        <v>50</v>
      </c>
      <c r="D87" s="5">
        <v>11</v>
      </c>
      <c r="E87" s="5" t="s">
        <v>24</v>
      </c>
      <c r="F87" s="11" t="s">
        <v>168</v>
      </c>
      <c r="G87" s="5"/>
      <c r="H87" s="22">
        <f t="shared" si="4"/>
        <v>2610.6</v>
      </c>
      <c r="I87" s="22">
        <f t="shared" si="4"/>
        <v>2637.7</v>
      </c>
    </row>
    <row r="88" spans="1:9" ht="12.75">
      <c r="A88" s="33"/>
      <c r="B88" s="10" t="s">
        <v>45</v>
      </c>
      <c r="C88" s="11" t="s">
        <v>50</v>
      </c>
      <c r="D88" s="5">
        <v>11</v>
      </c>
      <c r="E88" s="5" t="s">
        <v>24</v>
      </c>
      <c r="F88" s="11" t="s">
        <v>169</v>
      </c>
      <c r="G88" s="5"/>
      <c r="H88" s="22">
        <f>SUM(H89:H93)</f>
        <v>2610.6</v>
      </c>
      <c r="I88" s="22">
        <f>SUM(I89:I93)</f>
        <v>2637.7</v>
      </c>
    </row>
    <row r="89" spans="1:9" ht="15.75">
      <c r="A89" s="33"/>
      <c r="B89" s="172" t="s">
        <v>257</v>
      </c>
      <c r="C89" s="11" t="s">
        <v>50</v>
      </c>
      <c r="D89" s="5">
        <v>11</v>
      </c>
      <c r="E89" s="5" t="s">
        <v>24</v>
      </c>
      <c r="F89" s="11" t="s">
        <v>169</v>
      </c>
      <c r="G89" s="82" t="s">
        <v>279</v>
      </c>
      <c r="H89" s="19">
        <v>2359.2</v>
      </c>
      <c r="I89" s="19">
        <v>2359.2</v>
      </c>
    </row>
    <row r="90" spans="2:9" ht="30">
      <c r="B90" s="171" t="s">
        <v>258</v>
      </c>
      <c r="C90" s="11" t="s">
        <v>50</v>
      </c>
      <c r="D90" s="5">
        <v>11</v>
      </c>
      <c r="E90" s="5" t="s">
        <v>24</v>
      </c>
      <c r="F90" s="11" t="s">
        <v>169</v>
      </c>
      <c r="G90" s="81">
        <v>112</v>
      </c>
      <c r="H90" s="19"/>
      <c r="I90" s="19"/>
    </row>
    <row r="91" spans="1:9" ht="31.5">
      <c r="A91" s="6"/>
      <c r="B91" s="172" t="s">
        <v>260</v>
      </c>
      <c r="C91" s="11" t="s">
        <v>50</v>
      </c>
      <c r="D91" s="5">
        <v>11</v>
      </c>
      <c r="E91" s="5" t="s">
        <v>24</v>
      </c>
      <c r="F91" s="11" t="s">
        <v>169</v>
      </c>
      <c r="G91" s="81">
        <v>242</v>
      </c>
      <c r="H91" s="19">
        <v>5.9</v>
      </c>
      <c r="I91" s="19">
        <v>6.2</v>
      </c>
    </row>
    <row r="92" spans="1:9" ht="31.5">
      <c r="A92" s="6"/>
      <c r="B92" s="172" t="s">
        <v>259</v>
      </c>
      <c r="C92" s="11" t="s">
        <v>50</v>
      </c>
      <c r="D92" s="5">
        <v>11</v>
      </c>
      <c r="E92" s="5" t="s">
        <v>24</v>
      </c>
      <c r="F92" s="11" t="s">
        <v>169</v>
      </c>
      <c r="G92" s="81">
        <v>244</v>
      </c>
      <c r="H92" s="19">
        <v>244.2</v>
      </c>
      <c r="I92" s="19">
        <v>271</v>
      </c>
    </row>
    <row r="93" spans="1:9" ht="31.5">
      <c r="A93" s="3"/>
      <c r="B93" s="172" t="s">
        <v>262</v>
      </c>
      <c r="C93" s="11" t="s">
        <v>50</v>
      </c>
      <c r="D93" s="5">
        <v>11</v>
      </c>
      <c r="E93" s="5" t="s">
        <v>24</v>
      </c>
      <c r="F93" s="11" t="s">
        <v>169</v>
      </c>
      <c r="G93" s="81">
        <v>851</v>
      </c>
      <c r="H93" s="21">
        <v>1.3</v>
      </c>
      <c r="I93" s="21">
        <v>1.3</v>
      </c>
    </row>
    <row r="94" spans="1:9" ht="12.75">
      <c r="A94" s="3"/>
      <c r="B94" s="195" t="s">
        <v>107</v>
      </c>
      <c r="C94" s="11" t="s">
        <v>50</v>
      </c>
      <c r="D94" s="196" t="s">
        <v>284</v>
      </c>
      <c r="E94" s="197"/>
      <c r="F94" s="198"/>
      <c r="G94" s="198"/>
      <c r="H94" s="216">
        <f aca="true" t="shared" si="5" ref="H94:I96">H95</f>
        <v>447.4</v>
      </c>
      <c r="I94" s="216">
        <f t="shared" si="5"/>
        <v>925</v>
      </c>
    </row>
    <row r="95" spans="1:9" ht="12.75">
      <c r="A95" s="3"/>
      <c r="B95" s="195" t="s">
        <v>96</v>
      </c>
      <c r="C95" s="11"/>
      <c r="D95" s="196" t="s">
        <v>284</v>
      </c>
      <c r="E95" s="197" t="s">
        <v>284</v>
      </c>
      <c r="F95" s="198"/>
      <c r="G95" s="198"/>
      <c r="H95" s="216">
        <f t="shared" si="5"/>
        <v>447.4</v>
      </c>
      <c r="I95" s="216">
        <f t="shared" si="5"/>
        <v>925</v>
      </c>
    </row>
    <row r="96" spans="1:9" ht="12.75">
      <c r="A96" s="3"/>
      <c r="B96" s="199" t="s">
        <v>96</v>
      </c>
      <c r="C96" s="11"/>
      <c r="D96" s="200" t="s">
        <v>284</v>
      </c>
      <c r="E96" s="201" t="s">
        <v>284</v>
      </c>
      <c r="F96" s="202" t="s">
        <v>285</v>
      </c>
      <c r="G96" s="202"/>
      <c r="H96" s="216">
        <f t="shared" si="5"/>
        <v>447.4</v>
      </c>
      <c r="I96" s="216">
        <f t="shared" si="5"/>
        <v>925</v>
      </c>
    </row>
    <row r="97" spans="1:9" ht="12.75">
      <c r="A97" s="3"/>
      <c r="B97" s="199" t="s">
        <v>96</v>
      </c>
      <c r="C97" s="11"/>
      <c r="D97" s="200" t="s">
        <v>284</v>
      </c>
      <c r="E97" s="201" t="s">
        <v>284</v>
      </c>
      <c r="F97" s="202" t="s">
        <v>285</v>
      </c>
      <c r="G97" s="202" t="s">
        <v>286</v>
      </c>
      <c r="H97" s="216">
        <v>447.4</v>
      </c>
      <c r="I97" s="216">
        <v>925</v>
      </c>
    </row>
    <row r="98" spans="1:9" ht="37.5">
      <c r="A98" s="125">
        <v>2</v>
      </c>
      <c r="B98" s="124" t="s">
        <v>170</v>
      </c>
      <c r="C98" s="215">
        <v>872</v>
      </c>
      <c r="D98" s="127"/>
      <c r="E98" s="127"/>
      <c r="F98" s="128"/>
      <c r="G98" s="128"/>
      <c r="H98" s="129">
        <f aca="true" t="shared" si="6" ref="H98:I101">H99</f>
        <v>240</v>
      </c>
      <c r="I98" s="129">
        <f t="shared" si="6"/>
        <v>240</v>
      </c>
    </row>
    <row r="99" spans="1:9" ht="14.25">
      <c r="A99" s="119"/>
      <c r="B99" s="7" t="s">
        <v>23</v>
      </c>
      <c r="C99" s="5">
        <v>872</v>
      </c>
      <c r="D99" s="4" t="s">
        <v>24</v>
      </c>
      <c r="E99" s="4" t="s">
        <v>21</v>
      </c>
      <c r="F99" s="4" t="s">
        <v>22</v>
      </c>
      <c r="G99" s="80" t="s">
        <v>20</v>
      </c>
      <c r="H99" s="93">
        <f t="shared" si="6"/>
        <v>240</v>
      </c>
      <c r="I99" s="93">
        <f t="shared" si="6"/>
        <v>240</v>
      </c>
    </row>
    <row r="100" spans="1:9" ht="48.75" customHeight="1">
      <c r="A100" s="6"/>
      <c r="B100" s="130" t="s">
        <v>171</v>
      </c>
      <c r="C100" s="5">
        <v>872</v>
      </c>
      <c r="D100" s="4" t="s">
        <v>24</v>
      </c>
      <c r="E100" s="16" t="s">
        <v>25</v>
      </c>
      <c r="F100" s="4" t="s">
        <v>22</v>
      </c>
      <c r="G100" s="4" t="s">
        <v>20</v>
      </c>
      <c r="H100" s="18">
        <f t="shared" si="6"/>
        <v>240</v>
      </c>
      <c r="I100" s="18">
        <f t="shared" si="6"/>
        <v>240</v>
      </c>
    </row>
    <row r="101" spans="1:9" ht="38.25">
      <c r="A101" s="3"/>
      <c r="B101" s="10" t="s">
        <v>26</v>
      </c>
      <c r="C101" s="5">
        <v>872</v>
      </c>
      <c r="D101" s="11" t="s">
        <v>24</v>
      </c>
      <c r="E101" s="11" t="s">
        <v>25</v>
      </c>
      <c r="F101" s="5" t="s">
        <v>27</v>
      </c>
      <c r="G101" s="5" t="s">
        <v>20</v>
      </c>
      <c r="H101" s="19">
        <f t="shared" si="6"/>
        <v>240</v>
      </c>
      <c r="I101" s="19">
        <f t="shared" si="6"/>
        <v>240</v>
      </c>
    </row>
    <row r="102" spans="1:9" ht="15">
      <c r="A102" s="3"/>
      <c r="B102" s="171" t="s">
        <v>28</v>
      </c>
      <c r="C102" s="5">
        <v>872</v>
      </c>
      <c r="D102" s="11" t="s">
        <v>24</v>
      </c>
      <c r="E102" s="11" t="s">
        <v>25</v>
      </c>
      <c r="F102" s="5" t="s">
        <v>29</v>
      </c>
      <c r="G102" s="5" t="s">
        <v>20</v>
      </c>
      <c r="H102" s="19">
        <f>SUM(H103:H105)</f>
        <v>240</v>
      </c>
      <c r="I102" s="19">
        <f>SUM(I103:I105)</f>
        <v>240</v>
      </c>
    </row>
    <row r="103" spans="1:9" ht="15">
      <c r="A103" s="3"/>
      <c r="B103" s="171" t="s">
        <v>257</v>
      </c>
      <c r="C103" s="5">
        <v>872</v>
      </c>
      <c r="D103" s="11" t="s">
        <v>24</v>
      </c>
      <c r="E103" s="11" t="s">
        <v>25</v>
      </c>
      <c r="F103" s="5" t="s">
        <v>29</v>
      </c>
      <c r="G103" s="81">
        <v>121</v>
      </c>
      <c r="H103" s="44">
        <v>235.7</v>
      </c>
      <c r="I103" s="44">
        <v>235.7</v>
      </c>
    </row>
    <row r="104" spans="1:9" ht="25.5">
      <c r="A104" s="3"/>
      <c r="B104" s="10" t="s">
        <v>260</v>
      </c>
      <c r="C104" s="5">
        <v>872</v>
      </c>
      <c r="D104" s="11" t="s">
        <v>24</v>
      </c>
      <c r="E104" s="11" t="s">
        <v>25</v>
      </c>
      <c r="F104" s="5" t="s">
        <v>29</v>
      </c>
      <c r="G104" s="81">
        <v>242</v>
      </c>
      <c r="H104" s="19">
        <v>1</v>
      </c>
      <c r="I104" s="19">
        <v>1</v>
      </c>
    </row>
    <row r="105" spans="1:9" ht="30">
      <c r="A105" s="3"/>
      <c r="B105" s="171" t="s">
        <v>259</v>
      </c>
      <c r="C105" s="5">
        <v>872</v>
      </c>
      <c r="D105" s="11" t="s">
        <v>24</v>
      </c>
      <c r="E105" s="11" t="s">
        <v>25</v>
      </c>
      <c r="F105" s="5" t="s">
        <v>29</v>
      </c>
      <c r="G105" s="81">
        <v>244</v>
      </c>
      <c r="H105" s="19">
        <v>3.3</v>
      </c>
      <c r="I105" s="19">
        <v>3.3</v>
      </c>
    </row>
    <row r="106" spans="1:9" ht="12.75">
      <c r="A106" s="203"/>
      <c r="B106" s="204"/>
      <c r="C106" s="205"/>
      <c r="D106"/>
      <c r="E106"/>
      <c r="F106"/>
      <c r="G106"/>
      <c r="H106" s="87">
        <f>H98+H8</f>
        <v>17894.899999999998</v>
      </c>
      <c r="I106" s="87">
        <f>I98+I8</f>
        <v>18499</v>
      </c>
    </row>
    <row r="107" spans="4:9" ht="12.75">
      <c r="D107"/>
      <c r="E107"/>
      <c r="F107"/>
      <c r="G107"/>
      <c r="H107"/>
      <c r="I107"/>
    </row>
    <row r="108" spans="4:9" ht="12.75">
      <c r="D108"/>
      <c r="E108"/>
      <c r="F108"/>
      <c r="G108" s="95" t="s">
        <v>24</v>
      </c>
      <c r="H108" s="77">
        <f>H99+H9</f>
        <v>5725.799999999999</v>
      </c>
      <c r="I108" s="77">
        <f>I99+I9</f>
        <v>5785.699999999999</v>
      </c>
    </row>
    <row r="109" spans="4:9" ht="12.75">
      <c r="D109"/>
      <c r="E109"/>
      <c r="F109"/>
      <c r="G109" s="95" t="s">
        <v>30</v>
      </c>
      <c r="H109" s="77">
        <f>H38</f>
        <v>155.2</v>
      </c>
      <c r="I109" s="77">
        <f>I38</f>
        <v>155.4</v>
      </c>
    </row>
    <row r="110" spans="4:9" ht="12.75">
      <c r="D110"/>
      <c r="E110"/>
      <c r="F110"/>
      <c r="G110" s="95" t="s">
        <v>25</v>
      </c>
      <c r="H110" s="77">
        <f>H43</f>
        <v>10.5</v>
      </c>
      <c r="I110" s="77">
        <f>I43</f>
        <v>0</v>
      </c>
    </row>
    <row r="111" spans="4:9" ht="12.75">
      <c r="D111"/>
      <c r="E111"/>
      <c r="F111"/>
      <c r="G111" s="95" t="s">
        <v>33</v>
      </c>
      <c r="H111" s="77">
        <f>H47</f>
        <v>4616.2</v>
      </c>
      <c r="I111" s="77">
        <f>I47</f>
        <v>4550.2</v>
      </c>
    </row>
    <row r="112" spans="4:9" ht="12.75">
      <c r="D112"/>
      <c r="E112"/>
      <c r="F112"/>
      <c r="G112" s="95" t="s">
        <v>37</v>
      </c>
      <c r="H112" s="77">
        <f>H63</f>
        <v>160</v>
      </c>
      <c r="I112" s="77">
        <f>I63</f>
        <v>160</v>
      </c>
    </row>
    <row r="113" spans="4:9" ht="12.75">
      <c r="D113"/>
      <c r="E113"/>
      <c r="F113"/>
      <c r="G113" s="95" t="s">
        <v>38</v>
      </c>
      <c r="H113" s="77">
        <f>H68</f>
        <v>4169.2</v>
      </c>
      <c r="I113" s="77">
        <f>I68</f>
        <v>4285</v>
      </c>
    </row>
    <row r="114" spans="4:9" ht="12.75">
      <c r="D114"/>
      <c r="E114"/>
      <c r="F114"/>
      <c r="G114" s="95" t="s">
        <v>166</v>
      </c>
      <c r="H114" s="77">
        <f>H85</f>
        <v>2610.6</v>
      </c>
      <c r="I114" s="77">
        <f>I85</f>
        <v>2637.7</v>
      </c>
    </row>
    <row r="115" spans="4:9" ht="12.75">
      <c r="D115"/>
      <c r="E115"/>
      <c r="F115"/>
      <c r="G115"/>
      <c r="H115" s="109">
        <f>SUM(H108:H114)</f>
        <v>17447.499999999996</v>
      </c>
      <c r="I115" s="109">
        <f>SUM(I108:I114)</f>
        <v>17574</v>
      </c>
    </row>
    <row r="116" ht="12.75">
      <c r="H116" s="30"/>
    </row>
    <row r="117" ht="12.75">
      <c r="H117" s="30"/>
    </row>
    <row r="118" ht="12.75">
      <c r="H118" s="30"/>
    </row>
    <row r="119" ht="12.75">
      <c r="H119" s="30"/>
    </row>
    <row r="120" ht="12.75">
      <c r="H120" s="30"/>
    </row>
    <row r="121" ht="12.75">
      <c r="H121" s="30"/>
    </row>
    <row r="122" ht="12.75">
      <c r="H122" s="30"/>
    </row>
    <row r="123" ht="12.75">
      <c r="H123" s="30"/>
    </row>
    <row r="124" ht="12.75">
      <c r="H124" s="30"/>
    </row>
    <row r="125" ht="12.75">
      <c r="H125" s="30"/>
    </row>
    <row r="126" ht="12.75">
      <c r="H126" s="30"/>
    </row>
    <row r="127" ht="12.75">
      <c r="H127" s="30"/>
    </row>
    <row r="128" ht="12.75">
      <c r="H128" s="30"/>
    </row>
    <row r="130" ht="12.75">
      <c r="H130" s="30"/>
    </row>
    <row r="131" ht="12.75">
      <c r="H131" s="30"/>
    </row>
    <row r="132" ht="12.75">
      <c r="H132" s="30"/>
    </row>
    <row r="133" ht="12.75">
      <c r="H133" s="30"/>
    </row>
    <row r="134" ht="12.75">
      <c r="H134" s="30"/>
    </row>
    <row r="135" ht="12.75">
      <c r="H135" s="30"/>
    </row>
    <row r="136" ht="12.75">
      <c r="H136" s="30"/>
    </row>
    <row r="137" ht="12.75">
      <c r="H137" s="30"/>
    </row>
    <row r="138" ht="12.75">
      <c r="H138" s="30"/>
    </row>
    <row r="139" ht="12.75">
      <c r="H139" s="30"/>
    </row>
    <row r="140" ht="12.75">
      <c r="H140" s="30"/>
    </row>
    <row r="141" ht="12.75">
      <c r="H141" s="30"/>
    </row>
    <row r="142" ht="12.75">
      <c r="H142" s="30"/>
    </row>
    <row r="143" ht="12.75">
      <c r="H143" s="30"/>
    </row>
    <row r="144" ht="12.75">
      <c r="H144" s="30"/>
    </row>
    <row r="145" ht="12.75">
      <c r="H145" s="30"/>
    </row>
    <row r="146" ht="12.75">
      <c r="H146" s="30"/>
    </row>
    <row r="147" ht="12.75">
      <c r="H147" s="30"/>
    </row>
    <row r="148" ht="12.75">
      <c r="H148" s="30"/>
    </row>
    <row r="149" ht="12.75">
      <c r="H149" s="30"/>
    </row>
    <row r="150" ht="12.75">
      <c r="H150" s="30"/>
    </row>
    <row r="151" ht="12.75">
      <c r="H151" s="30"/>
    </row>
    <row r="152" ht="12.75">
      <c r="H152" s="30"/>
    </row>
    <row r="153" ht="12.75">
      <c r="H153" s="30"/>
    </row>
    <row r="154" ht="12.75">
      <c r="H154" s="30"/>
    </row>
    <row r="155" ht="12.75">
      <c r="H155" s="30"/>
    </row>
    <row r="156" ht="12.75">
      <c r="H156" s="30"/>
    </row>
    <row r="157" ht="12.75">
      <c r="H157" s="30"/>
    </row>
    <row r="158" ht="12.75">
      <c r="H158" s="30"/>
    </row>
    <row r="159" ht="12.75">
      <c r="H159" s="30"/>
    </row>
    <row r="160" ht="12.75">
      <c r="H160" s="30"/>
    </row>
    <row r="161" ht="12.75">
      <c r="H161" s="30"/>
    </row>
    <row r="162" ht="12.75">
      <c r="H162" s="30"/>
    </row>
    <row r="163" ht="12.75">
      <c r="H163" s="30"/>
    </row>
    <row r="164" ht="12.75">
      <c r="H164" s="30"/>
    </row>
    <row r="165" ht="12.75">
      <c r="H165" s="30"/>
    </row>
    <row r="166" ht="12.75">
      <c r="H166" s="30"/>
    </row>
    <row r="167" ht="12.75">
      <c r="H167" s="30"/>
    </row>
    <row r="168" ht="12.75">
      <c r="H168" s="30"/>
    </row>
    <row r="169" ht="12.75">
      <c r="H169" s="30"/>
    </row>
    <row r="170" ht="12.75">
      <c r="H170" s="30"/>
    </row>
    <row r="171" ht="12.75">
      <c r="H171" s="30"/>
    </row>
    <row r="172" ht="12.75">
      <c r="H172" s="30"/>
    </row>
    <row r="173" ht="12.75">
      <c r="H173" s="30"/>
    </row>
    <row r="174" ht="12.75">
      <c r="H174" s="30"/>
    </row>
    <row r="175" ht="12.75">
      <c r="H175" s="30"/>
    </row>
    <row r="176" ht="12.75">
      <c r="H176" s="30"/>
    </row>
    <row r="177" ht="12.75">
      <c r="H177" s="30"/>
    </row>
    <row r="178" ht="12.75">
      <c r="H178" s="30"/>
    </row>
    <row r="179" ht="12.75">
      <c r="H179" s="30"/>
    </row>
    <row r="180" ht="12.75">
      <c r="H180" s="30"/>
    </row>
    <row r="181" ht="12.75">
      <c r="H181" s="30"/>
    </row>
    <row r="182" ht="12.75">
      <c r="H182" s="30"/>
    </row>
    <row r="183" ht="12.75">
      <c r="H183" s="30"/>
    </row>
    <row r="184" ht="12.75">
      <c r="H184" s="30"/>
    </row>
    <row r="185" ht="12.75">
      <c r="H185" s="30"/>
    </row>
    <row r="186" ht="12.75">
      <c r="H186" s="30"/>
    </row>
    <row r="187" ht="12.75">
      <c r="H187" s="30"/>
    </row>
    <row r="188" ht="12.75">
      <c r="H188" s="30"/>
    </row>
    <row r="189" ht="12.75">
      <c r="H189" s="30"/>
    </row>
    <row r="190" ht="12.75">
      <c r="H190" s="30"/>
    </row>
    <row r="191" ht="12.75">
      <c r="H191" s="30"/>
    </row>
    <row r="192" ht="12.75">
      <c r="H192" s="30"/>
    </row>
    <row r="193" ht="12.75">
      <c r="H193" s="30"/>
    </row>
    <row r="194" ht="12.75">
      <c r="H194" s="30"/>
    </row>
    <row r="195" ht="12.75">
      <c r="H195" s="30"/>
    </row>
    <row r="196" ht="12.75">
      <c r="H196" s="30"/>
    </row>
    <row r="197" ht="12.75">
      <c r="H197" s="30"/>
    </row>
    <row r="198" ht="12.75">
      <c r="H198" s="30"/>
    </row>
    <row r="199" ht="12.75">
      <c r="H199" s="30"/>
    </row>
    <row r="200" ht="12.75">
      <c r="H200" s="30"/>
    </row>
    <row r="201" ht="12.75">
      <c r="H201" s="30"/>
    </row>
    <row r="202" ht="12.75">
      <c r="H202" s="30"/>
    </row>
    <row r="203" ht="12.75">
      <c r="H203" s="30"/>
    </row>
    <row r="204" ht="12.75">
      <c r="H204" s="30"/>
    </row>
    <row r="205" ht="12.75">
      <c r="H205" s="30"/>
    </row>
    <row r="206" ht="12.75">
      <c r="H206" s="30"/>
    </row>
    <row r="207" ht="12.75">
      <c r="H207" s="30"/>
    </row>
    <row r="208" ht="12.75">
      <c r="H208" s="30"/>
    </row>
    <row r="209" ht="12.75">
      <c r="H209" s="30"/>
    </row>
    <row r="210" ht="12.75">
      <c r="H210" s="30"/>
    </row>
    <row r="211" ht="12.75">
      <c r="H211" s="30"/>
    </row>
    <row r="212" ht="12.75">
      <c r="H212" s="30"/>
    </row>
    <row r="213" ht="12.75">
      <c r="H213" s="30"/>
    </row>
    <row r="214" ht="12.75">
      <c r="H214" s="30"/>
    </row>
    <row r="215" ht="12.75">
      <c r="H215" s="30"/>
    </row>
    <row r="216" ht="12.75">
      <c r="H216" s="30"/>
    </row>
    <row r="217" ht="12.75">
      <c r="H217" s="30"/>
    </row>
    <row r="218" ht="12.75">
      <c r="H218" s="30"/>
    </row>
    <row r="219" ht="12.75">
      <c r="H219" s="30"/>
    </row>
    <row r="220" ht="12.75">
      <c r="H220" s="30"/>
    </row>
    <row r="221" ht="12.75">
      <c r="H221" s="30"/>
    </row>
    <row r="222" ht="12.75">
      <c r="H222" s="30"/>
    </row>
    <row r="223" ht="12.75">
      <c r="H223" s="30"/>
    </row>
    <row r="224" ht="12.75">
      <c r="H224" s="30"/>
    </row>
    <row r="225" ht="12.75">
      <c r="H225" s="30"/>
    </row>
  </sheetData>
  <sheetProtection/>
  <mergeCells count="4">
    <mergeCell ref="C2:H2"/>
    <mergeCell ref="A5:H5"/>
    <mergeCell ref="A4:I4"/>
    <mergeCell ref="E3:H3"/>
  </mergeCells>
  <printOptions/>
  <pageMargins left="0.69" right="0.26" top="0.33" bottom="0.32" header="0.28" footer="0.17"/>
  <pageSetup horizontalDpi="600" verticalDpi="600" orientation="portrait" paperSize="9" scale="85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2012-11-16T07:20:33Z</cp:lastPrinted>
  <dcterms:created xsi:type="dcterms:W3CDTF">2002-06-04T10:05:56Z</dcterms:created>
  <dcterms:modified xsi:type="dcterms:W3CDTF">2013-02-04T10:15:01Z</dcterms:modified>
  <cp:category/>
  <cp:version/>
  <cp:contentType/>
  <cp:contentStatus/>
</cp:coreProperties>
</file>